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mc:AlternateContent xmlns:mc="http://schemas.openxmlformats.org/markup-compatibility/2006">
    <mc:Choice Requires="x15">
      <x15ac:absPath xmlns:x15ac="http://schemas.microsoft.com/office/spreadsheetml/2010/11/ac" url="\\G0000SV1NS701\d11757$\doc\財政\06 決算・健全化\26 財政状況資料集\財政状況資料集【H24～】\R7（R6決算）\07_チェック後資料集\"/>
    </mc:Choice>
  </mc:AlternateContent>
  <xr:revisionPtr revIDLastSave="0" documentId="13_ncr:1_{3DBC91C0-30D0-478A-9DD9-5B7AD9FFAA0A}" xr6:coauthVersionLast="47" xr6:coauthVersionMax="47" xr10:uidLastSave="{00000000-0000-0000-0000-000000000000}"/>
  <bookViews>
    <workbookView xWindow="-108" yWindow="-108" windowWidth="23256" windowHeight="13896"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AO34" i="10" l="1"/>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E38" i="10"/>
  <c r="AM38" i="10"/>
  <c r="U38" i="10"/>
  <c r="C38" i="10"/>
  <c r="CO37" i="10"/>
  <c r="BE37" i="10"/>
  <c r="AM37" i="10"/>
  <c r="U37" i="10"/>
  <c r="C37" i="10"/>
  <c r="CO36" i="10"/>
  <c r="BE36" i="10"/>
  <c r="AM36" i="10"/>
  <c r="C36" i="10"/>
  <c r="CO35" i="10"/>
  <c r="BW35" i="10"/>
  <c r="BW36" i="10" s="1"/>
  <c r="BW37" i="10" s="1"/>
  <c r="BW38" i="10" s="1"/>
  <c r="BE35" i="10"/>
  <c r="AM35" i="10"/>
  <c r="C35" i="10"/>
  <c r="CO34" i="10"/>
  <c r="BW34" i="10"/>
  <c r="BE34" i="10"/>
  <c r="C34" i="10"/>
  <c r="U34" i="10" s="1"/>
  <c r="U35" i="10" s="1"/>
  <c r="U36" i="10" s="1"/>
  <c r="AM34"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<sst xmlns="http://schemas.openxmlformats.org/spreadsheetml/2006/main" count="1095" uniqueCount="551">
  <si>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</si>
  <si>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</si>
  <si>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</si>
  <si>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</si>
  <si>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</si>
  <si>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</si>
  <si>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</si>
  <si>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</si>
  <si>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</si>
  <si>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</si>
  <si>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</si>
  <si>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</si>
  <si>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</si>
  <si>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</si>
  <si>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</si>
  <si>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</si>
  <si>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</si>
  <si>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</si>
  <si>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</si>
  <si>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</si>
  <si>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</si>
  <si>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</si>
  <si>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</si>
  <si>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</si>
  <si>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</si>
  <si>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</si>
  <si>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</si>
  <si>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</si>
  <si>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</si>
  <si>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</si>
  <si>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</si>
  <si>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</si>
  <si>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</si>
  <si>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</si>
  <si>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</si>
  <si>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</si>
  <si>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</si>
  <si>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</si>
  <si>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</si>
  <si>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</si>
  <si>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</si>
  <si>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</si>
  <si>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</si>
  <si>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</si>
  <si>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</si>
  <si>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</si>
  <si>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</si>
  <si>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</si>
  <si>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</si>
  <si>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</si>
  <si>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</si>
  <si>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</si>
  <si>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</si>
  <si>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</si>
  <si>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</si>
  <si>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</si>
  <si>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</si>
  <si>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</si>
  <si>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</si>
  <si>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</si>
  <si>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</si>
  <si>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</si>
  <si>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</si>
  <si>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</si>
  <si>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</si>
  <si>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</si>
  <si>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</si>
  <si>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</si>
  <si>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</si>
  <si>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</si>
  <si>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</si>
  <si>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</si>
  <si>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</si>
  <si>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</si>
  <si>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</si>
  <si>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</si>
  <si>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</si>
  <si>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</si>
  <si>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</si>
  <si>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大阪府</t>
    <phoneticPr fontId="5"/>
  </si>
  <si>
    <t>市町村類型</t>
    <phoneticPr fontId="5"/>
  </si>
  <si>
    <t>Ⅳ－２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</si>
  <si>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</si>
  <si>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</si>
  <si>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</si>
  <si>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</si>
  <si>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</si>
  <si>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</si>
  <si>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</si>
  <si>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</si>
  <si>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</si>
  <si>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</si>
  <si>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</si>
  <si>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</si>
  <si>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忠岡町</t>
    <phoneticPr fontId="5"/>
  </si>
  <si>
    <t>地方交付税種地</t>
    <rPh sb="0" eb="2">
      <t>チホウ</t>
    </rPh>
    <rPh sb="2" eb="5">
      <t>コウフゼイ</t>
    </rPh>
    <rPh sb="5" eb="6">
      <t>シュ</t>
    </rPh>
    <rPh sb="6" eb="7">
      <t>チ</t>
    </rPh>
    <phoneticPr fontId="5"/>
  </si>
  <si>
    <t>2-8</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</si>
  <si>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</si>
  <si>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</si>
  <si>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</si>
  <si>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</si>
  <si>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</si>
  <si>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</si>
  <si>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</si>
  <si>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</si>
  <si>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</si>
  <si>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</si>
  <si>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</si>
  <si>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</si>
  <si>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</si>
  <si>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</si>
  <si>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</si>
  <si>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</si>
  <si>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</si>
  <si>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</si>
  <si>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</si>
  <si>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</si>
  <si>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</si>
  <si>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-4.2</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</si>
  <si>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</si>
  <si>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</si>
  <si>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</si>
  <si>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</si>
  <si>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</si>
  <si>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</si>
  <si>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</si>
  <si>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</si>
  <si>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</si>
  <si>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</si>
  <si>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</si>
  <si>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</si>
  <si>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</si>
  <si>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</si>
  <si>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</si>
  <si>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</si>
  <si>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</si>
  <si>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</si>
  <si>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</si>
  <si>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</si>
  <si>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</si>
  <si>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</si>
  <si>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-1.5</t>
    <phoneticPr fontId="5"/>
  </si>
  <si>
    <t>基準財政需要額</t>
    <phoneticPr fontId="25"/>
  </si>
  <si>
    <t>うち日本人(％)</t>
    <phoneticPr fontId="5"/>
  </si>
  <si>
    <t>-1.6</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</si>
  <si>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</si>
  <si>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</si>
  <si>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</si>
  <si>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</si>
  <si>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</si>
  <si>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</si>
  <si>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</si>
  <si>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</si>
  <si>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</si>
  <si>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</si>
  <si>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</si>
  <si>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</si>
  <si>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</si>
  <si>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</si>
  <si>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</si>
  <si>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</si>
  <si>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</si>
  <si>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</si>
  <si>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</si>
  <si>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</si>
  <si>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</si>
  <si>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</si>
  <si>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</si>
  <si>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</si>
  <si>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</si>
  <si>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</si>
  <si>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</si>
  <si>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</si>
  <si>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</si>
  <si>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</si>
  <si>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</si>
  <si>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</si>
  <si>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</si>
  <si>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</si>
  <si>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</si>
  <si>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</si>
  <si>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</si>
  <si>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</si>
  <si>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</si>
  <si>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</si>
  <si>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</si>
  <si>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</si>
  <si>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</si>
  <si>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</si>
  <si>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</si>
  <si>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</si>
  <si>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</si>
  <si>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</si>
  <si>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</si>
  <si>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</si>
  <si>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</si>
  <si>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</si>
  <si>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</si>
  <si>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</si>
  <si>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</si>
  <si>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</si>
  <si>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</si>
  <si>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</si>
  <si>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大阪府忠岡町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</si>
  <si>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</si>
  <si>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</si>
  <si>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</si>
  <si>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</si>
  <si>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</si>
  <si>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</si>
  <si>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</si>
  <si>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</si>
  <si>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</si>
  <si>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</si>
  <si>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</si>
  <si>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</si>
  <si>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</si>
  <si>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</si>
  <si>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</si>
  <si>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</si>
  <si>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</si>
  <si>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</si>
  <si>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</si>
  <si>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</si>
  <si>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</si>
  <si>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</si>
  <si>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</si>
  <si>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</si>
  <si>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</si>
  <si>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</si>
  <si>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</si>
  <si>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</si>
  <si>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</si>
  <si>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</si>
  <si>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</si>
  <si>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</si>
  <si>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</si>
  <si>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</si>
  <si>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</si>
  <si>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</si>
  <si>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</si>
  <si>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</si>
  <si>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</si>
  <si>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</si>
  <si>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</si>
  <si>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</si>
  <si>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</si>
  <si>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</si>
  <si>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</si>
  <si>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</si>
  <si>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</si>
  <si>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</si>
  <si>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</si>
  <si>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</si>
  <si>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</si>
  <si>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</si>
  <si>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</si>
  <si>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</si>
  <si>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</si>
  <si>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</si>
  <si>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</si>
  <si>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</si>
  <si>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</si>
  <si>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</si>
  <si>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</si>
  <si>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</si>
  <si>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</si>
  <si>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</si>
  <si>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</si>
  <si>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</si>
  <si>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</si>
  <si>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</si>
  <si>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</si>
  <si>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</si>
  <si>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</si>
  <si>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</si>
  <si>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</si>
  <si>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</si>
  <si>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</si>
  <si>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</si>
  <si>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</si>
  <si>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</si>
  <si>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</si>
  <si>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</si>
  <si>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</si>
  <si>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</si>
  <si>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</si>
  <si>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</si>
  <si>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</si>
  <si>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</si>
  <si>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</si>
  <si>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</si>
  <si>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</si>
  <si>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</si>
  <si>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</si>
  <si>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</si>
  <si>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</si>
  <si>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</si>
  <si>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</si>
  <si>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</si>
  <si>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</si>
  <si>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</si>
  <si>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</si>
  <si>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</si>
  <si>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</si>
  <si>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</si>
  <si>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</si>
  <si>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</si>
  <si>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</si>
  <si>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</si>
  <si>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</si>
  <si>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</si>
  <si>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</si>
  <si>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</si>
  <si>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</si>
  <si>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</si>
  <si>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</si>
  <si>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</si>
  <si>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</si>
  <si>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</si>
  <si>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</si>
  <si>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</si>
  <si>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</si>
  <si>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</si>
  <si>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</si>
  <si>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</si>
  <si>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</si>
  <si>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</si>
  <si>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</si>
  <si>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</si>
  <si>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</si>
  <si>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</si>
  <si>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</si>
  <si>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</si>
  <si>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</si>
  <si>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</si>
  <si>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</si>
  <si>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</si>
  <si>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</si>
  <si>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</si>
  <si>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</si>
  <si>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</si>
  <si>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</si>
  <si>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</si>
  <si>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</si>
  <si>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</si>
  <si>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</si>
  <si>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</si>
  <si>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</si>
  <si>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</si>
  <si>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</si>
  <si>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</si>
  <si>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</si>
  <si>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</si>
  <si>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大阪府忠岡町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</si>
  <si>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</si>
  <si>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</si>
  <si>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</si>
  <si>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</si>
  <si>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</si>
  <si>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</si>
  <si>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</si>
  <si>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</si>
  <si>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</si>
  <si>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</si>
  <si>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</si>
  <si>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</si>
  <si>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</si>
  <si>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</si>
  <si>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</si>
  <si>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</si>
  <si>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</si>
  <si>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</si>
  <si>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</si>
  <si>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</si>
  <si>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</si>
  <si>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</si>
  <si>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</si>
  <si>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</si>
  <si>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</si>
  <si>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</si>
  <si>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</si>
  <si>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</si>
  <si>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</si>
  <si>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</si>
  <si>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</si>
  <si>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</si>
  <si>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</si>
  <si>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国民健康保険事業勘定特別会計</t>
    <phoneticPr fontId="5"/>
  </si>
  <si>
    <t>介護保険特別会計</t>
    <phoneticPr fontId="5"/>
  </si>
  <si>
    <t>後期高齢者医療特別会計</t>
    <phoneticPr fontId="5"/>
  </si>
  <si>
    <t>下水道事業会計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</si>
  <si>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</si>
  <si>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</si>
  <si>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</si>
  <si>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</si>
  <si>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</si>
  <si>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</si>
  <si>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</si>
  <si>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</si>
  <si>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</si>
  <si>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</si>
  <si>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</si>
  <si>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</si>
  <si>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</si>
  <si>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</si>
  <si>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</si>
  <si>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</si>
  <si>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</si>
  <si>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</si>
  <si>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</si>
  <si>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</si>
  <si>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</si>
  <si>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</si>
  <si>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</si>
  <si>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</si>
  <si>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</si>
  <si>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</si>
  <si>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</si>
  <si>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</si>
  <si>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</si>
  <si>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</si>
  <si>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</si>
  <si>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</si>
  <si>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</si>
  <si>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</si>
  <si>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</si>
  <si>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</si>
  <si>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</si>
  <si>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</si>
  <si>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</si>
  <si>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</si>
  <si>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</si>
  <si>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</si>
  <si>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</si>
  <si>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</si>
  <si>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</si>
  <si>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</si>
  <si>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</si>
  <si>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</si>
  <si>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</si>
  <si>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</si>
  <si>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</si>
  <si>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</si>
  <si>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</si>
  <si>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</si>
  <si>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</si>
  <si>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</si>
  <si>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</si>
  <si>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</si>
  <si>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</si>
  <si>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</si>
  <si>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</si>
  <si>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</si>
  <si>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</si>
  <si>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</si>
  <si>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</si>
  <si>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</si>
  <si>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</si>
  <si>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</si>
  <si>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</si>
  <si>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</si>
  <si>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</si>
  <si>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</si>
  <si>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</si>
  <si>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</si>
  <si>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</si>
  <si>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</si>
  <si>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</si>
  <si>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</si>
  <si>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</si>
  <si>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</si>
  <si>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</si>
  <si>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</si>
  <si>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</si>
  <si>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</si>
  <si>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</si>
  <si>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</si>
  <si>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</si>
  <si>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</si>
  <si>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</si>
  <si>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</si>
  <si>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</si>
  <si>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</si>
  <si>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</si>
  <si>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</si>
  <si>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</si>
  <si>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</si>
  <si>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</si>
  <si>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</si>
  <si>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</si>
  <si>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</si>
  <si>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</si>
  <si>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</si>
  <si>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</si>
  <si>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</si>
  <si>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</si>
  <si>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</si>
  <si>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</si>
  <si>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t>
  </si>
  <si>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</si>
  <si>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</si>
  <si>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</si>
  <si>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</si>
  <si>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</si>
  <si>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</si>
  <si>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</si>
  <si>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</si>
  <si>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</si>
  <si>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</si>
  <si>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</si>
  <si>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</si>
  <si>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</si>
  <si>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</si>
  <si>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</si>
  <si>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</si>
  <si>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</si>
  <si>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</si>
  <si>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</si>
  <si>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</si>
  <si>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</si>
  <si>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</si>
  <si>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</si>
  <si>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</si>
  <si>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</si>
  <si>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</si>
  <si>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</si>
  <si>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</si>
  <si>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一般会計</t>
  </si>
  <si>
    <t>下水道事業会計</t>
  </si>
  <si>
    <t>介護保険特別会計</t>
  </si>
  <si>
    <t>後期高齢者医療特別会計</t>
  </si>
  <si>
    <t>国民健康保険事業勘定特別会計</t>
  </si>
  <si>
    <t>その他会計（赤字）</t>
  </si>
  <si>
    <t>その他会計（黒字）</t>
  </si>
  <si>
    <t>R02</t>
    <phoneticPr fontId="5"/>
  </si>
  <si>
    <t>R03</t>
    <phoneticPr fontId="5"/>
  </si>
  <si>
    <t>R04</t>
    <phoneticPr fontId="5"/>
  </si>
  <si>
    <t>R05</t>
    <phoneticPr fontId="5"/>
  </si>
  <si>
    <t>R06</t>
    <phoneticPr fontId="5"/>
  </si>
  <si>
    <t>-</t>
    <phoneticPr fontId="2"/>
  </si>
  <si>
    <t>大阪府後期高齢者医療広域連合
（一般会計）</t>
    <rPh sb="0" eb="3">
      <t>オオサカフ</t>
    </rPh>
    <rPh sb="3" eb="5">
      <t>コウキ</t>
    </rPh>
    <rPh sb="5" eb="8">
      <t>コウレイシャ</t>
    </rPh>
    <rPh sb="8" eb="10">
      <t>イリョウ</t>
    </rPh>
    <rPh sb="10" eb="12">
      <t>コウイキ</t>
    </rPh>
    <rPh sb="12" eb="14">
      <t>レンゴウ</t>
    </rPh>
    <rPh sb="16" eb="18">
      <t>イッパン</t>
    </rPh>
    <rPh sb="18" eb="20">
      <t>カイケイ</t>
    </rPh>
    <phoneticPr fontId="28"/>
  </si>
  <si>
    <t>大阪府後期高齢者医療広域連合
（後期高齢者医療特別会計）</t>
  </si>
  <si>
    <t>大阪広域水道企業団水道事業会計（水道用水供給事業）</t>
  </si>
  <si>
    <t>大阪広域水道企業団水道事業会計（市町村域水道事業）</t>
    <rPh sb="16" eb="19">
      <t>シチョウソン</t>
    </rPh>
    <rPh sb="19" eb="20">
      <t>イキ</t>
    </rPh>
    <rPh sb="20" eb="22">
      <t>スイドウ</t>
    </rPh>
    <rPh sb="22" eb="24">
      <t>ジギョウ</t>
    </rPh>
    <phoneticPr fontId="10"/>
  </si>
  <si>
    <t>大阪広域水道企業団（工業用水道事業会計）</t>
  </si>
  <si>
    <t>愛の福祉基金</t>
    <rPh sb="0" eb="1">
      <t>アイ</t>
    </rPh>
    <rPh sb="2" eb="6">
      <t>フクシキキン</t>
    </rPh>
    <phoneticPr fontId="5"/>
  </si>
  <si>
    <t>国際交流基金</t>
    <rPh sb="0" eb="4">
      <t>コクサイコウリュウ</t>
    </rPh>
    <rPh sb="4" eb="6">
      <t>キキン</t>
    </rPh>
    <phoneticPr fontId="5"/>
  </si>
  <si>
    <t>教育振興基金</t>
    <rPh sb="0" eb="6">
      <t>キョウイクシンコウキキン</t>
    </rPh>
    <phoneticPr fontId="5"/>
  </si>
  <si>
    <t>公共施設整備基金</t>
    <rPh sb="0" eb="8">
      <t>コウキョウシセツセイビキキン</t>
    </rPh>
    <phoneticPr fontId="5"/>
  </si>
  <si>
    <t>忠岡町新型コロナウイルス感染症対策利子補給基金</t>
    <rPh sb="0" eb="3">
      <t>タダオカチョウ</t>
    </rPh>
    <rPh sb="3" eb="5">
      <t>シンガタ</t>
    </rPh>
    <rPh sb="12" eb="17">
      <t>カンセンショウタイサク</t>
    </rPh>
    <rPh sb="17" eb="21">
      <t>リシホキュウ</t>
    </rPh>
    <rPh sb="21" eb="23">
      <t>キキン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</si>
</sst>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96248</c:v>
                </c:pt>
                <c:pt idx="1">
                  <c:v>76413</c:v>
                </c:pt>
                <c:pt idx="2">
                  <c:v>66481</c:v>
                </c:pt>
                <c:pt idx="3">
                  <c:v>67825</c:v>
                </c:pt>
                <c:pt idx="4">
                  <c:v>81158</c:v>
                </c:pt>
              </c:numCache>
            </c:numRef>
          </c:val>
          <c:smooth val="0"/>
          <c:extLst>
            <c:ext xmlns:c16="http://schemas.microsoft.com/office/drawing/2014/chart" uri="{C3380CC4-5D6E-409C-BE32-E72D297353CC}">
              <c16:uniqueId val="{00000000-3170-4483-8B94-259FEEF25489}"/>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36795</c:v>
                </c:pt>
                <c:pt idx="1">
                  <c:v>38741</c:v>
                </c:pt>
                <c:pt idx="2">
                  <c:v>46786</c:v>
                </c:pt>
                <c:pt idx="3">
                  <c:v>73681</c:v>
                </c:pt>
                <c:pt idx="4">
                  <c:v>9149</c:v>
                </c:pt>
              </c:numCache>
            </c:numRef>
          </c:val>
          <c:smooth val="0"/>
          <c:extLst>
            <c:ext xmlns:c16="http://schemas.microsoft.com/office/drawing/2014/chart" uri="{C3380CC4-5D6E-409C-BE32-E72D297353CC}">
              <c16:uniqueId val="{00000001-3170-4483-8B94-259FEEF25489}"/>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0.23</c:v>
                </c:pt>
                <c:pt idx="1">
                  <c:v>12.06</c:v>
                </c:pt>
                <c:pt idx="2">
                  <c:v>8.0299999999999994</c:v>
                </c:pt>
                <c:pt idx="3">
                  <c:v>2.3199999999999998</c:v>
                </c:pt>
                <c:pt idx="4">
                  <c:v>3.65</c:v>
                </c:pt>
              </c:numCache>
            </c:numRef>
          </c:val>
          <c:extLst>
            <c:ext xmlns:c16="http://schemas.microsoft.com/office/drawing/2014/chart" uri="{C3380CC4-5D6E-409C-BE32-E72D297353CC}">
              <c16:uniqueId val="{00000000-538B-41F5-AFF8-A0AC4961B074}"/>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13.58</c:v>
                </c:pt>
                <c:pt idx="1">
                  <c:v>14.43</c:v>
                </c:pt>
                <c:pt idx="2">
                  <c:v>28.06</c:v>
                </c:pt>
                <c:pt idx="3">
                  <c:v>37.08</c:v>
                </c:pt>
                <c:pt idx="4">
                  <c:v>40.14</c:v>
                </c:pt>
              </c:numCache>
            </c:numRef>
          </c:val>
          <c:extLst>
            <c:ext xmlns:c16="http://schemas.microsoft.com/office/drawing/2014/chart" uri="{C3380CC4-5D6E-409C-BE32-E72D297353CC}">
              <c16:uniqueId val="{00000001-538B-41F5-AFF8-A0AC4961B074}"/>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4.01</c:v>
                </c:pt>
                <c:pt idx="1">
                  <c:v>13.31</c:v>
                </c:pt>
                <c:pt idx="2">
                  <c:v>9.49</c:v>
                </c:pt>
                <c:pt idx="3">
                  <c:v>4.13</c:v>
                </c:pt>
                <c:pt idx="4">
                  <c:v>5.47</c:v>
                </c:pt>
              </c:numCache>
            </c:numRef>
          </c:val>
          <c:smooth val="0"/>
          <c:extLst>
            <c:ext xmlns:c16="http://schemas.microsoft.com/office/drawing/2014/chart" uri="{C3380CC4-5D6E-409C-BE32-E72D297353CC}">
              <c16:uniqueId val="{00000002-538B-41F5-AFF8-A0AC4961B074}"/>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86EB-4A73-91D6-41A944CC3823}"/>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86EB-4A73-91D6-41A944CC3823}"/>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86EB-4A73-91D6-41A944CC3823}"/>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86EB-4A73-91D6-41A944CC3823}"/>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86EB-4A73-91D6-41A944CC3823}"/>
            </c:ext>
          </c:extLst>
        </c:ser>
        <c:ser>
          <c:idx val="5"/>
          <c:order val="5"/>
          <c:tx>
            <c:strRef>
              <c:f>データシート!$A$32</c:f>
              <c:strCache>
                <c:ptCount val="1"/>
                <c:pt idx="0">
                  <c:v>国民健康保険事業勘定特別会計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0.5</c:v>
                </c:pt>
                <c:pt idx="2">
                  <c:v>#N/A</c:v>
                </c:pt>
                <c:pt idx="3">
                  <c:v>0.21</c:v>
                </c:pt>
                <c:pt idx="4">
                  <c:v>#N/A</c:v>
                </c:pt>
                <c:pt idx="5">
                  <c:v>0.13</c:v>
                </c:pt>
                <c:pt idx="6">
                  <c:v>#N/A</c:v>
                </c:pt>
                <c:pt idx="7">
                  <c:v>0.16</c:v>
                </c:pt>
                <c:pt idx="8">
                  <c:v>#N/A</c:v>
                </c:pt>
                <c:pt idx="9">
                  <c:v>0.03</c:v>
                </c:pt>
              </c:numCache>
            </c:numRef>
          </c:val>
          <c:extLst>
            <c:ext xmlns:c16="http://schemas.microsoft.com/office/drawing/2014/chart" uri="{C3380CC4-5D6E-409C-BE32-E72D297353CC}">
              <c16:uniqueId val="{00000005-86EB-4A73-91D6-41A944CC3823}"/>
            </c:ext>
          </c:extLst>
        </c:ser>
        <c:ser>
          <c:idx val="6"/>
          <c:order val="6"/>
          <c:tx>
            <c:strRef>
              <c:f>データシート!$A$33</c:f>
              <c:strCache>
                <c:ptCount val="1"/>
                <c:pt idx="0">
                  <c:v>後期高齢者医療特別会計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0.09</c:v>
                </c:pt>
                <c:pt idx="2">
                  <c:v>#N/A</c:v>
                </c:pt>
                <c:pt idx="3">
                  <c:v>0.11</c:v>
                </c:pt>
                <c:pt idx="4">
                  <c:v>#N/A</c:v>
                </c:pt>
                <c:pt idx="5">
                  <c:v>0.23</c:v>
                </c:pt>
                <c:pt idx="6">
                  <c:v>#N/A</c:v>
                </c:pt>
                <c:pt idx="7">
                  <c:v>0.2</c:v>
                </c:pt>
                <c:pt idx="8">
                  <c:v>#N/A</c:v>
                </c:pt>
                <c:pt idx="9">
                  <c:v>0.16</c:v>
                </c:pt>
              </c:numCache>
            </c:numRef>
          </c:val>
          <c:extLst>
            <c:ext xmlns:c16="http://schemas.microsoft.com/office/drawing/2014/chart" uri="{C3380CC4-5D6E-409C-BE32-E72D297353CC}">
              <c16:uniqueId val="{00000006-86EB-4A73-91D6-41A944CC3823}"/>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1.42</c:v>
                </c:pt>
                <c:pt idx="2">
                  <c:v>#N/A</c:v>
                </c:pt>
                <c:pt idx="3">
                  <c:v>0.43</c:v>
                </c:pt>
                <c:pt idx="4">
                  <c:v>#N/A</c:v>
                </c:pt>
                <c:pt idx="5">
                  <c:v>1.1100000000000001</c:v>
                </c:pt>
                <c:pt idx="6">
                  <c:v>#N/A</c:v>
                </c:pt>
                <c:pt idx="7">
                  <c:v>1.1200000000000001</c:v>
                </c:pt>
                <c:pt idx="8">
                  <c:v>#N/A</c:v>
                </c:pt>
                <c:pt idx="9">
                  <c:v>0.44</c:v>
                </c:pt>
              </c:numCache>
            </c:numRef>
          </c:val>
          <c:extLst>
            <c:ext xmlns:c16="http://schemas.microsoft.com/office/drawing/2014/chart" uri="{C3380CC4-5D6E-409C-BE32-E72D297353CC}">
              <c16:uniqueId val="{00000007-86EB-4A73-91D6-41A944CC3823}"/>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0</c:v>
                </c:pt>
                <c:pt idx="2">
                  <c:v>#N/A</c:v>
                </c:pt>
                <c:pt idx="3">
                  <c:v>0.94</c:v>
                </c:pt>
                <c:pt idx="4">
                  <c:v>#N/A</c:v>
                </c:pt>
                <c:pt idx="5">
                  <c:v>2.02</c:v>
                </c:pt>
                <c:pt idx="6">
                  <c:v>#N/A</c:v>
                </c:pt>
                <c:pt idx="7">
                  <c:v>3.38</c:v>
                </c:pt>
                <c:pt idx="8">
                  <c:v>#N/A</c:v>
                </c:pt>
                <c:pt idx="9">
                  <c:v>3.42</c:v>
                </c:pt>
              </c:numCache>
            </c:numRef>
          </c:val>
          <c:extLst>
            <c:ext xmlns:c16="http://schemas.microsoft.com/office/drawing/2014/chart" uri="{C3380CC4-5D6E-409C-BE32-E72D297353CC}">
              <c16:uniqueId val="{00000008-86EB-4A73-91D6-41A944CC3823}"/>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0.23</c:v>
                </c:pt>
                <c:pt idx="2">
                  <c:v>#N/A</c:v>
                </c:pt>
                <c:pt idx="3">
                  <c:v>12.06</c:v>
                </c:pt>
                <c:pt idx="4">
                  <c:v>#N/A</c:v>
                </c:pt>
                <c:pt idx="5">
                  <c:v>8.0299999999999994</c:v>
                </c:pt>
                <c:pt idx="6">
                  <c:v>#N/A</c:v>
                </c:pt>
                <c:pt idx="7">
                  <c:v>2.3199999999999998</c:v>
                </c:pt>
                <c:pt idx="8">
                  <c:v>#N/A</c:v>
                </c:pt>
                <c:pt idx="9">
                  <c:v>3.65</c:v>
                </c:pt>
              </c:numCache>
            </c:numRef>
          </c:val>
          <c:extLst>
            <c:ext xmlns:c16="http://schemas.microsoft.com/office/drawing/2014/chart" uri="{C3380CC4-5D6E-409C-BE32-E72D297353CC}">
              <c16:uniqueId val="{00000009-86EB-4A73-91D6-41A944CC3823}"/>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813</c:v>
                </c:pt>
                <c:pt idx="5">
                  <c:v>785</c:v>
                </c:pt>
                <c:pt idx="8">
                  <c:v>794</c:v>
                </c:pt>
                <c:pt idx="11">
                  <c:v>784</c:v>
                </c:pt>
                <c:pt idx="14">
                  <c:v>765</c:v>
                </c:pt>
              </c:numCache>
            </c:numRef>
          </c:val>
          <c:extLst>
            <c:ext xmlns:c16="http://schemas.microsoft.com/office/drawing/2014/chart" uri="{C3380CC4-5D6E-409C-BE32-E72D297353CC}">
              <c16:uniqueId val="{00000000-1A4D-4B1B-B0D4-136D8A28ABFB}"/>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1A4D-4B1B-B0D4-136D8A28ABFB}"/>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1A4D-4B1B-B0D4-136D8A28ABFB}"/>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1A4D-4B1B-B0D4-136D8A28ABFB}"/>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324</c:v>
                </c:pt>
                <c:pt idx="3">
                  <c:v>271</c:v>
                </c:pt>
                <c:pt idx="6">
                  <c:v>242</c:v>
                </c:pt>
                <c:pt idx="9">
                  <c:v>243</c:v>
                </c:pt>
                <c:pt idx="12">
                  <c:v>253</c:v>
                </c:pt>
              </c:numCache>
            </c:numRef>
          </c:val>
          <c:extLst>
            <c:ext xmlns:c16="http://schemas.microsoft.com/office/drawing/2014/chart" uri="{C3380CC4-5D6E-409C-BE32-E72D297353CC}">
              <c16:uniqueId val="{00000004-1A4D-4B1B-B0D4-136D8A28ABFB}"/>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A4D-4B1B-B0D4-136D8A28ABFB}"/>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1A4D-4B1B-B0D4-136D8A28ABFB}"/>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755</c:v>
                </c:pt>
                <c:pt idx="3">
                  <c:v>759</c:v>
                </c:pt>
                <c:pt idx="6">
                  <c:v>748</c:v>
                </c:pt>
                <c:pt idx="9">
                  <c:v>769</c:v>
                </c:pt>
                <c:pt idx="12">
                  <c:v>687</c:v>
                </c:pt>
              </c:numCache>
            </c:numRef>
          </c:val>
          <c:extLst>
            <c:ext xmlns:c16="http://schemas.microsoft.com/office/drawing/2014/chart" uri="{C3380CC4-5D6E-409C-BE32-E72D297353CC}">
              <c16:uniqueId val="{00000007-1A4D-4B1B-B0D4-136D8A28ABFB}"/>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266</c:v>
                </c:pt>
                <c:pt idx="2">
                  <c:v>#N/A</c:v>
                </c:pt>
                <c:pt idx="3">
                  <c:v>#N/A</c:v>
                </c:pt>
                <c:pt idx="4">
                  <c:v>245</c:v>
                </c:pt>
                <c:pt idx="5">
                  <c:v>#N/A</c:v>
                </c:pt>
                <c:pt idx="6">
                  <c:v>#N/A</c:v>
                </c:pt>
                <c:pt idx="7">
                  <c:v>196</c:v>
                </c:pt>
                <c:pt idx="8">
                  <c:v>#N/A</c:v>
                </c:pt>
                <c:pt idx="9">
                  <c:v>#N/A</c:v>
                </c:pt>
                <c:pt idx="10">
                  <c:v>228</c:v>
                </c:pt>
                <c:pt idx="11">
                  <c:v>#N/A</c:v>
                </c:pt>
                <c:pt idx="12">
                  <c:v>#N/A</c:v>
                </c:pt>
                <c:pt idx="13">
                  <c:v>175</c:v>
                </c:pt>
                <c:pt idx="14">
                  <c:v>#N/A</c:v>
                </c:pt>
              </c:numCache>
            </c:numRef>
          </c:val>
          <c:smooth val="0"/>
          <c:extLst>
            <c:ext xmlns:c16="http://schemas.microsoft.com/office/drawing/2014/chart" uri="{C3380CC4-5D6E-409C-BE32-E72D297353CC}">
              <c16:uniqueId val="{00000008-1A4D-4B1B-B0D4-136D8A28ABFB}"/>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7372</c:v>
                </c:pt>
                <c:pt idx="5">
                  <c:v>7188</c:v>
                </c:pt>
                <c:pt idx="8">
                  <c:v>6943</c:v>
                </c:pt>
                <c:pt idx="11">
                  <c:v>6580</c:v>
                </c:pt>
                <c:pt idx="14">
                  <c:v>6010</c:v>
                </c:pt>
              </c:numCache>
            </c:numRef>
          </c:val>
          <c:extLst>
            <c:ext xmlns:c16="http://schemas.microsoft.com/office/drawing/2014/chart" uri="{C3380CC4-5D6E-409C-BE32-E72D297353CC}">
              <c16:uniqueId val="{00000000-4670-422C-B9D6-2675CF8C6AE4}"/>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2065</c:v>
                </c:pt>
                <c:pt idx="5">
                  <c:v>1374</c:v>
                </c:pt>
                <c:pt idx="8">
                  <c:v>1055</c:v>
                </c:pt>
                <c:pt idx="11">
                  <c:v>820</c:v>
                </c:pt>
                <c:pt idx="14">
                  <c:v>748</c:v>
                </c:pt>
              </c:numCache>
            </c:numRef>
          </c:val>
          <c:extLst>
            <c:ext xmlns:c16="http://schemas.microsoft.com/office/drawing/2014/chart" uri="{C3380CC4-5D6E-409C-BE32-E72D297353CC}">
              <c16:uniqueId val="{00000001-4670-422C-B9D6-2675CF8C6AE4}"/>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1131</c:v>
                </c:pt>
                <c:pt idx="5">
                  <c:v>1265</c:v>
                </c:pt>
                <c:pt idx="8">
                  <c:v>1824</c:v>
                </c:pt>
                <c:pt idx="11">
                  <c:v>2193</c:v>
                </c:pt>
                <c:pt idx="14">
                  <c:v>2433</c:v>
                </c:pt>
              </c:numCache>
            </c:numRef>
          </c:val>
          <c:extLst>
            <c:ext xmlns:c16="http://schemas.microsoft.com/office/drawing/2014/chart" uri="{C3380CC4-5D6E-409C-BE32-E72D297353CC}">
              <c16:uniqueId val="{00000002-4670-422C-B9D6-2675CF8C6AE4}"/>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4670-422C-B9D6-2675CF8C6AE4}"/>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4670-422C-B9D6-2675CF8C6AE4}"/>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670-422C-B9D6-2675CF8C6AE4}"/>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974</c:v>
                </c:pt>
                <c:pt idx="3">
                  <c:v>931</c:v>
                </c:pt>
                <c:pt idx="6">
                  <c:v>977</c:v>
                </c:pt>
                <c:pt idx="9">
                  <c:v>1028</c:v>
                </c:pt>
                <c:pt idx="12">
                  <c:v>1008</c:v>
                </c:pt>
              </c:numCache>
            </c:numRef>
          </c:val>
          <c:extLst>
            <c:ext xmlns:c16="http://schemas.microsoft.com/office/drawing/2014/chart" uri="{C3380CC4-5D6E-409C-BE32-E72D297353CC}">
              <c16:uniqueId val="{00000006-4670-422C-B9D6-2675CF8C6AE4}"/>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4670-422C-B9D6-2675CF8C6AE4}"/>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3568</c:v>
                </c:pt>
                <c:pt idx="3">
                  <c:v>3101</c:v>
                </c:pt>
                <c:pt idx="6">
                  <c:v>2441</c:v>
                </c:pt>
                <c:pt idx="9">
                  <c:v>1986</c:v>
                </c:pt>
                <c:pt idx="12">
                  <c:v>1732</c:v>
                </c:pt>
              </c:numCache>
            </c:numRef>
          </c:val>
          <c:extLst>
            <c:ext xmlns:c16="http://schemas.microsoft.com/office/drawing/2014/chart" uri="{C3380CC4-5D6E-409C-BE32-E72D297353CC}">
              <c16:uniqueId val="{00000008-4670-422C-B9D6-2675CF8C6AE4}"/>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4670-422C-B9D6-2675CF8C6AE4}"/>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7546</c:v>
                </c:pt>
                <c:pt idx="3">
                  <c:v>7462</c:v>
                </c:pt>
                <c:pt idx="6">
                  <c:v>7221</c:v>
                </c:pt>
                <c:pt idx="9">
                  <c:v>7298</c:v>
                </c:pt>
                <c:pt idx="12">
                  <c:v>6760</c:v>
                </c:pt>
              </c:numCache>
            </c:numRef>
          </c:val>
          <c:extLst>
            <c:ext xmlns:c16="http://schemas.microsoft.com/office/drawing/2014/chart" uri="{C3380CC4-5D6E-409C-BE32-E72D297353CC}">
              <c16:uniqueId val="{0000000A-4670-422C-B9D6-2675CF8C6AE4}"/>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1520</c:v>
                </c:pt>
                <c:pt idx="2">
                  <c:v>#N/A</c:v>
                </c:pt>
                <c:pt idx="3">
                  <c:v>#N/A</c:v>
                </c:pt>
                <c:pt idx="4">
                  <c:v>1666</c:v>
                </c:pt>
                <c:pt idx="5">
                  <c:v>#N/A</c:v>
                </c:pt>
                <c:pt idx="6">
                  <c:v>#N/A</c:v>
                </c:pt>
                <c:pt idx="7">
                  <c:v>817</c:v>
                </c:pt>
                <c:pt idx="8">
                  <c:v>#N/A</c:v>
                </c:pt>
                <c:pt idx="9">
                  <c:v>#N/A</c:v>
                </c:pt>
                <c:pt idx="10">
                  <c:v>718</c:v>
                </c:pt>
                <c:pt idx="11">
                  <c:v>#N/A</c:v>
                </c:pt>
                <c:pt idx="12">
                  <c:v>#N/A</c:v>
                </c:pt>
                <c:pt idx="13">
                  <c:v>309</c:v>
                </c:pt>
                <c:pt idx="14">
                  <c:v>#N/A</c:v>
                </c:pt>
              </c:numCache>
            </c:numRef>
          </c:val>
          <c:smooth val="0"/>
          <c:extLst>
            <c:ext xmlns:c16="http://schemas.microsoft.com/office/drawing/2014/chart" uri="{C3380CC4-5D6E-409C-BE32-E72D297353CC}">
              <c16:uniqueId val="{0000000B-4670-422C-B9D6-2675CF8C6AE4}"/>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1269</c:v>
                </c:pt>
                <c:pt idx="1">
                  <c:v>1717</c:v>
                </c:pt>
                <c:pt idx="2">
                  <c:v>1910</c:v>
                </c:pt>
              </c:numCache>
            </c:numRef>
          </c:val>
          <c:extLst>
            <c:ext xmlns:c16="http://schemas.microsoft.com/office/drawing/2014/chart" uri="{C3380CC4-5D6E-409C-BE32-E72D297353CC}">
              <c16:uniqueId val="{00000000-062A-46DA-9B04-6CE03086957D}"/>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0</c:v>
                </c:pt>
                <c:pt idx="1">
                  <c:v>0</c:v>
                </c:pt>
                <c:pt idx="2">
                  <c:v>0</c:v>
                </c:pt>
              </c:numCache>
            </c:numRef>
          </c:val>
          <c:extLst>
            <c:ext xmlns:c16="http://schemas.microsoft.com/office/drawing/2014/chart" uri="{C3380CC4-5D6E-409C-BE32-E72D297353CC}">
              <c16:uniqueId val="{00000001-062A-46DA-9B04-6CE03086957D}"/>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431</c:v>
                </c:pt>
                <c:pt idx="1">
                  <c:v>378</c:v>
                </c:pt>
                <c:pt idx="2">
                  <c:v>415</c:v>
                </c:pt>
              </c:numCache>
            </c:numRef>
          </c:val>
          <c:extLst>
            <c:ext xmlns:c16="http://schemas.microsoft.com/office/drawing/2014/chart" uri="{C3380CC4-5D6E-409C-BE32-E72D297353CC}">
              <c16:uniqueId val="{00000002-062A-46DA-9B04-6CE03086957D}"/>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大阪府忠岡町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tx1"/>
              </a:solidFill>
              <a:latin typeface="ＭＳ ゴシック" pitchFamily="49" charset="-128"/>
              <a:ea typeface="ＭＳ ゴシック" pitchFamily="49" charset="-128"/>
            </a:rPr>
            <a:t>　元利償還金はクリーンセンター長期包括整備運営管理事業における大規模改修分や過去に発行した地方債の償還により、高い水準で推移していた。令和</a:t>
          </a:r>
          <a:r>
            <a:rPr kumimoji="1" lang="en-US" altLang="ja-JP" sz="1400">
              <a:solidFill>
                <a:schemeClr val="tx1"/>
              </a:solidFill>
              <a:latin typeface="ＭＳ ゴシック" pitchFamily="49" charset="-128"/>
              <a:ea typeface="ＭＳ ゴシック" pitchFamily="49" charset="-128"/>
            </a:rPr>
            <a:t>4</a:t>
          </a:r>
          <a:r>
            <a:rPr kumimoji="1" lang="ja-JP" altLang="en-US" sz="1400">
              <a:solidFill>
                <a:schemeClr val="tx1"/>
              </a:solidFill>
              <a:latin typeface="ＭＳ ゴシック" pitchFamily="49" charset="-128"/>
              <a:ea typeface="ＭＳ ゴシック" pitchFamily="49" charset="-128"/>
            </a:rPr>
            <a:t>年度は庁舎建設事業債が償還完了し、令和</a:t>
          </a:r>
          <a:r>
            <a:rPr kumimoji="1" lang="en-US" altLang="ja-JP" sz="1400">
              <a:solidFill>
                <a:schemeClr val="tx1"/>
              </a:solidFill>
              <a:latin typeface="ＭＳ ゴシック" pitchFamily="49" charset="-128"/>
              <a:ea typeface="ＭＳ ゴシック" pitchFamily="49" charset="-128"/>
            </a:rPr>
            <a:t>6</a:t>
          </a:r>
          <a:r>
            <a:rPr kumimoji="1" lang="ja-JP" altLang="en-US" sz="1400">
              <a:solidFill>
                <a:schemeClr val="tx1"/>
              </a:solidFill>
              <a:latin typeface="ＭＳ ゴシック" pitchFamily="49" charset="-128"/>
              <a:ea typeface="ＭＳ ゴシック" pitchFamily="49" charset="-128"/>
            </a:rPr>
            <a:t>年度は過去に発行した町民いこいの広場整備事業や学校施設耐震化整備事業に係る起債の償還が完了したことなどにより減となった。</a:t>
          </a:r>
        </a:p>
        <a:p>
          <a:r>
            <a:rPr kumimoji="1" lang="ja-JP" altLang="en-US" sz="1400">
              <a:solidFill>
                <a:schemeClr val="tx1"/>
              </a:solidFill>
              <a:latin typeface="ＭＳ ゴシック" pitchFamily="49" charset="-128"/>
              <a:ea typeface="ＭＳ ゴシック" pitchFamily="49" charset="-128"/>
            </a:rPr>
            <a:t>　また、地方債発行を必要最小限に抑制していることもあり、実質公債費比率の分子は前年度と比較して減となった。</a:t>
          </a:r>
        </a:p>
        <a:p>
          <a:r>
            <a:rPr kumimoji="1" lang="ja-JP" altLang="en-US" sz="1400">
              <a:solidFill>
                <a:schemeClr val="tx1"/>
              </a:solidFill>
              <a:latin typeface="ＭＳ ゴシック" pitchFamily="49" charset="-128"/>
              <a:ea typeface="ＭＳ ゴシック" pitchFamily="49" charset="-128"/>
            </a:rPr>
            <a:t>　今後も、健全な比率を保持できるような地方債発行等に努める。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大阪府忠岡町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50">
              <a:solidFill>
                <a:schemeClr val="tx1"/>
              </a:solidFill>
              <a:latin typeface="ＭＳ ゴシック" pitchFamily="49" charset="-128"/>
              <a:ea typeface="ＭＳ ゴシック" pitchFamily="49" charset="-128"/>
            </a:rPr>
            <a:t>　将来負担比率について、平成</a:t>
          </a:r>
          <a:r>
            <a:rPr kumimoji="1" lang="en-US" altLang="ja-JP" sz="1250">
              <a:solidFill>
                <a:schemeClr val="tx1"/>
              </a:solidFill>
              <a:latin typeface="ＭＳ ゴシック" pitchFamily="49" charset="-128"/>
              <a:ea typeface="ＭＳ ゴシック" pitchFamily="49" charset="-128"/>
            </a:rPr>
            <a:t>23</a:t>
          </a:r>
          <a:r>
            <a:rPr kumimoji="1" lang="ja-JP" altLang="en-US" sz="1250">
              <a:solidFill>
                <a:schemeClr val="tx1"/>
              </a:solidFill>
              <a:latin typeface="ＭＳ ゴシック" pitchFamily="49" charset="-128"/>
              <a:ea typeface="ＭＳ ゴシック" pitchFamily="49" charset="-128"/>
            </a:rPr>
            <a:t>年度までは、第三セクターであった財団法人忠岡町開発協会に対する損失補償により、設立法人等の負債額等負担見込額が年々増加していたが、平成</a:t>
          </a:r>
          <a:r>
            <a:rPr kumimoji="1" lang="en-US" altLang="ja-JP" sz="1250">
              <a:solidFill>
                <a:schemeClr val="tx1"/>
              </a:solidFill>
              <a:latin typeface="ＭＳ ゴシック" pitchFamily="49" charset="-128"/>
              <a:ea typeface="ＭＳ ゴシック" pitchFamily="49" charset="-128"/>
            </a:rPr>
            <a:t>24</a:t>
          </a:r>
          <a:r>
            <a:rPr kumimoji="1" lang="ja-JP" altLang="en-US" sz="1250">
              <a:solidFill>
                <a:schemeClr val="tx1"/>
              </a:solidFill>
              <a:latin typeface="ＭＳ ゴシック" pitchFamily="49" charset="-128"/>
              <a:ea typeface="ＭＳ ゴシック" pitchFamily="49" charset="-128"/>
            </a:rPr>
            <a:t>年度末に第三セクター等改革推進債を発行して解散し、地方債に振り替えたことにより、更なる費用負担の増加を抑えた。また、債務負担行為に係る支出予定額としてクリーンセンター長期包括整備運営管理事業における大規模改修分が平成</a:t>
          </a:r>
          <a:r>
            <a:rPr kumimoji="1" lang="en-US" altLang="ja-JP" sz="1250">
              <a:solidFill>
                <a:schemeClr val="tx1"/>
              </a:solidFill>
              <a:latin typeface="ＭＳ ゴシック" pitchFamily="49" charset="-128"/>
              <a:ea typeface="ＭＳ ゴシック" pitchFamily="49" charset="-128"/>
            </a:rPr>
            <a:t>20</a:t>
          </a:r>
          <a:r>
            <a:rPr kumimoji="1" lang="ja-JP" altLang="en-US" sz="1250">
              <a:solidFill>
                <a:schemeClr val="tx1"/>
              </a:solidFill>
              <a:latin typeface="ＭＳ ゴシック" pitchFamily="49" charset="-128"/>
              <a:ea typeface="ＭＳ ゴシック" pitchFamily="49" charset="-128"/>
            </a:rPr>
            <a:t>年度以降発生しており、比率が高い要因となっていたが、平成</a:t>
          </a:r>
          <a:r>
            <a:rPr kumimoji="1" lang="en-US" altLang="ja-JP" sz="1250">
              <a:solidFill>
                <a:schemeClr val="tx1"/>
              </a:solidFill>
              <a:latin typeface="ＭＳ ゴシック" pitchFamily="49" charset="-128"/>
              <a:ea typeface="ＭＳ ゴシック" pitchFamily="49" charset="-128"/>
            </a:rPr>
            <a:t>29</a:t>
          </a:r>
          <a:r>
            <a:rPr kumimoji="1" lang="ja-JP" altLang="en-US" sz="1250">
              <a:solidFill>
                <a:schemeClr val="tx1"/>
              </a:solidFill>
              <a:latin typeface="ＭＳ ゴシック" pitchFamily="49" charset="-128"/>
              <a:ea typeface="ＭＳ ゴシック" pitchFamily="49" charset="-128"/>
            </a:rPr>
            <a:t>年度で算入は終了している。</a:t>
          </a:r>
        </a:p>
        <a:p>
          <a:r>
            <a:rPr kumimoji="1" lang="ja-JP" altLang="en-US" sz="1250">
              <a:solidFill>
                <a:schemeClr val="tx1"/>
              </a:solidFill>
              <a:latin typeface="ＭＳ ゴシック" pitchFamily="49" charset="-128"/>
              <a:ea typeface="ＭＳ ゴシック" pitchFamily="49" charset="-128"/>
            </a:rPr>
            <a:t>　令和</a:t>
          </a:r>
          <a:r>
            <a:rPr kumimoji="1" lang="en-US" altLang="ja-JP" sz="1250">
              <a:solidFill>
                <a:schemeClr val="tx1"/>
              </a:solidFill>
              <a:latin typeface="ＭＳ ゴシック" pitchFamily="49" charset="-128"/>
              <a:ea typeface="ＭＳ ゴシック" pitchFamily="49" charset="-128"/>
            </a:rPr>
            <a:t>6</a:t>
          </a:r>
          <a:r>
            <a:rPr kumimoji="1" lang="ja-JP" altLang="en-US" sz="1250">
              <a:solidFill>
                <a:schemeClr val="tx1"/>
              </a:solidFill>
              <a:latin typeface="ＭＳ ゴシック" pitchFamily="49" charset="-128"/>
              <a:ea typeface="ＭＳ ゴシック" pitchFamily="49" charset="-128"/>
            </a:rPr>
            <a:t>年度は、将来負担比率の分子について、地方債の償還完了などにより減となった。</a:t>
          </a:r>
        </a:p>
        <a:p>
          <a:r>
            <a:rPr kumimoji="1" lang="ja-JP" altLang="en-US" sz="1250">
              <a:solidFill>
                <a:schemeClr val="tx1"/>
              </a:solidFill>
              <a:latin typeface="ＭＳ ゴシック" pitchFamily="49" charset="-128"/>
              <a:ea typeface="ＭＳ ゴシック" pitchFamily="49" charset="-128"/>
            </a:rPr>
            <a:t>　現在は公共事業を抑制し、地方債の発行を極力抑制していることから、将来負担額についても減少傾向にあるが、今後の公共施設老朽化対策等を踏まえると、比率の増加が見込まれることから、引き続き過度の財政負担が生じることがないよう、地方債発行や基金活用を図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大阪府忠岡町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（増減理由）</a:t>
          </a: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平成</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30</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年度以降、基金総額は増加している。令和</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6</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年度において、前年度と比べ基金総額が増となった主な要因は、ふるさと忠岡応援寄附金を各基金へ積み立てたことによるものである。</a:t>
          </a:r>
        </a:p>
        <a:p>
          <a:endPar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endParaRPr>
        </a:p>
        <a:p>
          <a:endPar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（今後の方針）</a:t>
          </a:r>
        </a:p>
        <a:p>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　適切な行政運営が可能となるよう、計画的に積立を行い、基金残高の増に努める。</a:t>
          </a:r>
        </a:p>
        <a:p>
          <a:endPar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（基金の使途）</a:t>
          </a:r>
        </a:p>
        <a:p>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　愛の福祉基金：住民の福祉向上に資するもの。</a:t>
          </a:r>
        </a:p>
        <a:p>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　公共施設整備基金：公共施設整備事業に要する資金に充てるもの。</a:t>
          </a:r>
        </a:p>
        <a:p>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　国際交流基金：住民の国際交流の促進及び国際都市機能の充実を図る資金に充てるもの。</a:t>
          </a:r>
        </a:p>
        <a:p>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　教育振興基金：義務教育段階までの子ども達の教育・保育の振興・充実に資する事業を推進する資金及び忠岡町奨学資金貸与条例に基づく奨学資金に充てるもの。</a:t>
          </a:r>
        </a:p>
        <a:p>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　忠岡町新型コロナウイルス感染症対策利子補給基金：新型コロナウイルス感染症の影響により、国及び大阪府の利子補給制度の対象となる融資を受けた町内事業者に対して、町が当該利子補給制度終了後に実施する利子補給事業の財源に充てるもの。</a:t>
          </a:r>
        </a:p>
        <a:p>
          <a:endPar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（増減理由）</a:t>
          </a:r>
        </a:p>
        <a:p>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　愛の福祉基金：ふるさと忠岡応援寄附金などの基金積立による増（＋</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27</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百万円）。</a:t>
          </a:r>
        </a:p>
        <a:p>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　公共施設整備基金：ふるさと忠岡応援寄附金などの基金積立による増（＋</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10</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百万円）。</a:t>
          </a:r>
        </a:p>
        <a:p>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　教育振興基金：医療的ケア看護職員配置事業への活用（△</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2</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百万円）及びふるさと忠岡応援寄附金などの基金積立による増（＋</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3</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百万円）。</a:t>
          </a:r>
        </a:p>
        <a:p>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　忠岡町新型コロナウイルス感染症対策利子補給基金：利子補給事業への活用（△</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2</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百万円）</a:t>
          </a:r>
          <a:endPar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endParaRPr>
        </a:p>
        <a:p>
          <a:endPar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（今後の方針）</a:t>
          </a:r>
        </a:p>
        <a:p>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　各基金ごとの特定目的を達成することができるよう、適切な基金運営に努める。</a:t>
          </a:r>
        </a:p>
        <a:p>
          <a:endPar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増減理由）</a:t>
          </a: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令和</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6</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年度において、前年度と比べ増となっている。この主な要因は、ふるさと忠岡応援寄附金や前年度決算剰余金を積み立てたこと、令和</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6</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年度決算において、財政調整基金の取り崩しを行わなかったことが主な要因である。</a:t>
          </a:r>
        </a:p>
        <a:p>
          <a:endPar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endParaRPr>
        </a:p>
        <a:p>
          <a:endPar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（今後の方針）</a:t>
          </a:r>
        </a:p>
        <a:p>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　平成</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18</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年度に財政調整基金を全額取り崩し、それ以降平成</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22</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年度まで基金残高が「</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0</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」の状態が続いた。今後、他の基金とのバランスを考えながら、財政リスクをしっかりと把握したうえで、適切な基金残高を確保・維持できるよう努める。</a:t>
          </a:r>
        </a:p>
        <a:p>
          <a:endPar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endParaRPr>
        </a:p>
        <a:p>
          <a:endPar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（増減理由）</a:t>
          </a: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設置なし。</a:t>
          </a:r>
        </a:p>
        <a:p>
          <a:endPar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減債基金の設置について検討する。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大阪府忠岡町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16,317
15,736
3.97
7,789,032
7,584,993
173,901
4,758,939
6,759,504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5.0
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財政力指数については、近年、横ばいで推移している。依然として法人が少ないなど、税基盤が脆弱であることに加え、人口減少や高齢化に伴い、厳しい状態が続いている。</a:t>
          </a:r>
        </a:p>
        <a:p>
          <a:r>
            <a:rPr kumimoji="1" lang="ja-JP" altLang="en-US" sz="1300">
              <a:latin typeface="ＭＳ Ｐゴシック" panose="020B0600070205080204" pitchFamily="50" charset="-128"/>
              <a:ea typeface="ＭＳ Ｐゴシック" panose="020B0600070205080204" pitchFamily="50" charset="-128"/>
            </a:rPr>
            <a:t>　今後も少子高齢化が進む中、持続可能な行財政をめざすため財政運営基本方針の策定を検討していく。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46</xdr:row>
      <xdr:rowOff>3175</xdr:rowOff>
    </xdr:from>
    <xdr:to>
      <xdr:col>27</xdr:col>
      <xdr:colOff>184150</xdr:colOff>
      <xdr:row>46</xdr:row>
      <xdr:rowOff>3175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8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45</xdr:row>
      <xdr:rowOff>32402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4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44450</xdr:rowOff>
    </xdr:from>
    <xdr:to>
      <xdr:col>27</xdr:col>
      <xdr:colOff>184150</xdr:colOff>
      <xdr:row>44</xdr:row>
      <xdr:rowOff>44450</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73677</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85725</xdr:rowOff>
    </xdr:from>
    <xdr:to>
      <xdr:col>27</xdr:col>
      <xdr:colOff>184150</xdr:colOff>
      <xdr:row>42</xdr:row>
      <xdr:rowOff>85725</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28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114952</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14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168275</xdr:rowOff>
    </xdr:from>
    <xdr:to>
      <xdr:col>27</xdr:col>
      <xdr:colOff>184150</xdr:colOff>
      <xdr:row>38</xdr:row>
      <xdr:rowOff>168275</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68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26052</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54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38100</xdr:rowOff>
    </xdr:from>
    <xdr:to>
      <xdr:col>27</xdr:col>
      <xdr:colOff>184150</xdr:colOff>
      <xdr:row>37</xdr:row>
      <xdr:rowOff>38100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67327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79375</xdr:rowOff>
    </xdr:from>
    <xdr:to>
      <xdr:col>27</xdr:col>
      <xdr:colOff>184150</xdr:colOff>
      <xdr:row>35</xdr:row>
      <xdr:rowOff>79375</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608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108602</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93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5" name="テキスト ボックス 64">
          <a:extLst>
            <a:ext uri="{FF2B5EF4-FFF2-40B4-BE49-F238E27FC236}">
              <a16:creationId xmlns:a16="http://schemas.microsoft.com/office/drawing/2014/main" id="{00000000-0008-0000-0300-000041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6" name="財政力グラフ枠">
          <a:extLst>
            <a:ext uri="{FF2B5EF4-FFF2-40B4-BE49-F238E27FC236}">
              <a16:creationId xmlns:a16="http://schemas.microsoft.com/office/drawing/2014/main" id="{00000000-0008-0000-0300-000042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109008</xdr:rowOff>
    </xdr:from>
    <xdr:to>
      <xdr:col>23</xdr:col>
      <xdr:colOff>133350</xdr:colOff>
      <xdr:row>44</xdr:row>
      <xdr:rowOff>155046</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flipV="1">
          <a:off x="4953000" y="6281208"/>
          <a:ext cx="0" cy="14176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127123</xdr:rowOff>
    </xdr:from>
    <xdr:ext cx="762000" cy="259045"/>
    <xdr:sp macro="" textlink="">
      <xdr:nvSpPr>
        <xdr:cNvPr id="68" name="財政力最小値テキスト">
          <a:extLst>
            <a:ext uri="{FF2B5EF4-FFF2-40B4-BE49-F238E27FC236}">
              <a16:creationId xmlns:a16="http://schemas.microsoft.com/office/drawing/2014/main" id="{00000000-0008-0000-0300-000044000000}"/>
            </a:ext>
          </a:extLst>
        </xdr:cNvPr>
        <xdr:cNvSpPr txBox="1"/>
      </xdr:nvSpPr>
      <xdr:spPr>
        <a:xfrm>
          <a:off x="5041900" y="7670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155046</xdr:rowOff>
    </xdr:from>
    <xdr:to>
      <xdr:col>24</xdr:col>
      <xdr:colOff>12700</xdr:colOff>
      <xdr:row>44</xdr:row>
      <xdr:rowOff>155046</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76988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23935</xdr:rowOff>
    </xdr:from>
    <xdr:ext cx="762000" cy="259045"/>
    <xdr:sp macro="" textlink="">
      <xdr:nvSpPr>
        <xdr:cNvPr id="70" name="財政力最大値テキスト">
          <a:extLst>
            <a:ext uri="{FF2B5EF4-FFF2-40B4-BE49-F238E27FC236}">
              <a16:creationId xmlns:a16="http://schemas.microsoft.com/office/drawing/2014/main" id="{00000000-0008-0000-0300-000046000000}"/>
            </a:ext>
          </a:extLst>
        </xdr:cNvPr>
        <xdr:cNvSpPr txBox="1"/>
      </xdr:nvSpPr>
      <xdr:spPr>
        <a:xfrm>
          <a:off x="5041900" y="6024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109008</xdr:rowOff>
    </xdr:from>
    <xdr:to>
      <xdr:col>24</xdr:col>
      <xdr:colOff>12700</xdr:colOff>
      <xdr:row>36</xdr:row>
      <xdr:rowOff>109008</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864100" y="6281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156104</xdr:rowOff>
    </xdr:from>
    <xdr:to>
      <xdr:col>23</xdr:col>
      <xdr:colOff>133350</xdr:colOff>
      <xdr:row>42</xdr:row>
      <xdr:rowOff>156104</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4114800" y="735700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87435</xdr:rowOff>
    </xdr:from>
    <xdr:ext cx="762000" cy="259045"/>
    <xdr:sp macro="" textlink="">
      <xdr:nvSpPr>
        <xdr:cNvPr id="73" name="財政力平均値テキスト">
          <a:extLst>
            <a:ext uri="{FF2B5EF4-FFF2-40B4-BE49-F238E27FC236}">
              <a16:creationId xmlns:a16="http://schemas.microsoft.com/office/drawing/2014/main" id="{00000000-0008-0000-0300-000049000000}"/>
            </a:ext>
          </a:extLst>
        </xdr:cNvPr>
        <xdr:cNvSpPr txBox="1"/>
      </xdr:nvSpPr>
      <xdr:spPr>
        <a:xfrm>
          <a:off x="5041900" y="72883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115358</xdr:rowOff>
    </xdr:from>
    <xdr:to>
      <xdr:col>23</xdr:col>
      <xdr:colOff>184150</xdr:colOff>
      <xdr:row>43</xdr:row>
      <xdr:rowOff>45508</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902200" y="731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135996</xdr:rowOff>
    </xdr:from>
    <xdr:to>
      <xdr:col>19</xdr:col>
      <xdr:colOff>133350</xdr:colOff>
      <xdr:row>42</xdr:row>
      <xdr:rowOff>156104</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3225800" y="7336896"/>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115358</xdr:rowOff>
    </xdr:from>
    <xdr:to>
      <xdr:col>19</xdr:col>
      <xdr:colOff>184150</xdr:colOff>
      <xdr:row>43</xdr:row>
      <xdr:rowOff>45508</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4064000" y="731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30285</xdr:rowOff>
    </xdr:from>
    <xdr:ext cx="7366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3733800" y="74026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125942</xdr:rowOff>
    </xdr:from>
    <xdr:to>
      <xdr:col>15</xdr:col>
      <xdr:colOff>82550</xdr:colOff>
      <xdr:row>42</xdr:row>
      <xdr:rowOff>135996</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2336800" y="7326842"/>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115358</xdr:rowOff>
    </xdr:from>
    <xdr:to>
      <xdr:col>15</xdr:col>
      <xdr:colOff>133350</xdr:colOff>
      <xdr:row>43</xdr:row>
      <xdr:rowOff>45508</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3175000" y="731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30285</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2844800" y="7402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115888</xdr:rowOff>
    </xdr:from>
    <xdr:to>
      <xdr:col>11</xdr:col>
      <xdr:colOff>31750</xdr:colOff>
      <xdr:row>42</xdr:row>
      <xdr:rowOff>125942</xdr:rowOff>
    </xdr:to>
    <xdr:cxnSp macro="">
      <xdr:nvCxnSpPr>
        <xdr:cNvPr id="81" name="直線コネクタ 80">
          <a:extLst>
            <a:ext uri="{FF2B5EF4-FFF2-40B4-BE49-F238E27FC236}">
              <a16:creationId xmlns:a16="http://schemas.microsoft.com/office/drawing/2014/main" id="{00000000-0008-0000-0300-000051000000}"/>
            </a:ext>
          </a:extLst>
        </xdr:cNvPr>
        <xdr:cNvCxnSpPr/>
      </xdr:nvCxnSpPr>
      <xdr:spPr>
        <a:xfrm>
          <a:off x="1447800" y="7316788"/>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105304</xdr:rowOff>
    </xdr:from>
    <xdr:to>
      <xdr:col>11</xdr:col>
      <xdr:colOff>82550</xdr:colOff>
      <xdr:row>43</xdr:row>
      <xdr:rowOff>35454</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2286000" y="7306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20231</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955800" y="7392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85196</xdr:rowOff>
    </xdr:from>
    <xdr:to>
      <xdr:col>7</xdr:col>
      <xdr:colOff>31750</xdr:colOff>
      <xdr:row>43</xdr:row>
      <xdr:rowOff>15346</xdr:rowOff>
    </xdr:to>
    <xdr:sp macro="" textlink="">
      <xdr:nvSpPr>
        <xdr:cNvPr id="84" name="フローチャート: 判断 83">
          <a:extLst>
            <a:ext uri="{FF2B5EF4-FFF2-40B4-BE49-F238E27FC236}">
              <a16:creationId xmlns:a16="http://schemas.microsoft.com/office/drawing/2014/main" id="{00000000-0008-0000-0300-000054000000}"/>
            </a:ext>
          </a:extLst>
        </xdr:cNvPr>
        <xdr:cNvSpPr/>
      </xdr:nvSpPr>
      <xdr:spPr>
        <a:xfrm>
          <a:off x="1397000" y="7286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123</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066800" y="7372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105304</xdr:rowOff>
    </xdr:from>
    <xdr:to>
      <xdr:col>23</xdr:col>
      <xdr:colOff>184150</xdr:colOff>
      <xdr:row>43</xdr:row>
      <xdr:rowOff>35454</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902200" y="7306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121831</xdr:rowOff>
    </xdr:from>
    <xdr:ext cx="762000" cy="259045"/>
    <xdr:sp macro="" textlink="">
      <xdr:nvSpPr>
        <xdr:cNvPr id="92" name="財政力該当値テキスト">
          <a:extLst>
            <a:ext uri="{FF2B5EF4-FFF2-40B4-BE49-F238E27FC236}">
              <a16:creationId xmlns:a16="http://schemas.microsoft.com/office/drawing/2014/main" id="{00000000-0008-0000-0300-00005C000000}"/>
            </a:ext>
          </a:extLst>
        </xdr:cNvPr>
        <xdr:cNvSpPr txBox="1"/>
      </xdr:nvSpPr>
      <xdr:spPr>
        <a:xfrm>
          <a:off x="5041900" y="7151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105304</xdr:rowOff>
    </xdr:from>
    <xdr:to>
      <xdr:col>19</xdr:col>
      <xdr:colOff>184150</xdr:colOff>
      <xdr:row>43</xdr:row>
      <xdr:rowOff>35454</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4064000" y="7306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45631</xdr:rowOff>
    </xdr:from>
    <xdr:ext cx="7366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3733800" y="70750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85196</xdr:rowOff>
    </xdr:from>
    <xdr:to>
      <xdr:col>15</xdr:col>
      <xdr:colOff>133350</xdr:colOff>
      <xdr:row>43</xdr:row>
      <xdr:rowOff>15346</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3175000" y="7286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25523</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2844800" y="7054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75142</xdr:rowOff>
    </xdr:from>
    <xdr:to>
      <xdr:col>11</xdr:col>
      <xdr:colOff>82550</xdr:colOff>
      <xdr:row>43</xdr:row>
      <xdr:rowOff>5292</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2286000" y="7276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15469</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955800" y="70449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65088</xdr:rowOff>
    </xdr:from>
    <xdr:to>
      <xdr:col>7</xdr:col>
      <xdr:colOff>31750</xdr:colOff>
      <xdr:row>42</xdr:row>
      <xdr:rowOff>166688</xdr:rowOff>
    </xdr:to>
    <xdr:sp macro="" textlink="">
      <xdr:nvSpPr>
        <xdr:cNvPr id="99" name="楕円 98">
          <a:extLst>
            <a:ext uri="{FF2B5EF4-FFF2-40B4-BE49-F238E27FC236}">
              <a16:creationId xmlns:a16="http://schemas.microsoft.com/office/drawing/2014/main" id="{00000000-0008-0000-0300-000063000000}"/>
            </a:ext>
          </a:extLst>
        </xdr:cNvPr>
        <xdr:cNvSpPr/>
      </xdr:nvSpPr>
      <xdr:spPr>
        <a:xfrm>
          <a:off x="1397000" y="7265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5415</xdr:rowOff>
    </xdr:from>
    <xdr:ext cx="762000" cy="259045"/>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066800" y="7034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3" name="テキスト ボックス 102">
          <a:extLst>
            <a:ext uri="{FF2B5EF4-FFF2-40B4-BE49-F238E27FC236}">
              <a16:creationId xmlns:a16="http://schemas.microsoft.com/office/drawing/2014/main" id="{00000000-0008-0000-0300-000067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2" name="正方形/長方形 111">
          <a:extLst>
            <a:ext uri="{FF2B5EF4-FFF2-40B4-BE49-F238E27FC236}">
              <a16:creationId xmlns:a16="http://schemas.microsoft.com/office/drawing/2014/main" id="{00000000-0008-0000-0300-000070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a:t>
          </a:r>
          <a:r>
            <a:rPr kumimoji="1" lang="ja-JP" altLang="en-US" sz="1200">
              <a:solidFill>
                <a:schemeClr val="tx1"/>
              </a:solidFill>
              <a:latin typeface="ＭＳ Ｐゴシック" panose="020B0600070205080204" pitchFamily="50" charset="-128"/>
              <a:ea typeface="ＭＳ Ｐゴシック" panose="020B0600070205080204" pitchFamily="50" charset="-128"/>
            </a:rPr>
            <a:t>令和</a:t>
          </a:r>
          <a:r>
            <a:rPr kumimoji="1" lang="en-US" altLang="ja-JP" sz="1200">
              <a:solidFill>
                <a:schemeClr val="tx1"/>
              </a:solidFill>
              <a:latin typeface="ＭＳ Ｐゴシック" panose="020B0600070205080204" pitchFamily="50" charset="-128"/>
              <a:ea typeface="ＭＳ Ｐゴシック" panose="020B0600070205080204" pitchFamily="50" charset="-128"/>
            </a:rPr>
            <a:t>6</a:t>
          </a:r>
          <a:r>
            <a:rPr kumimoji="1" lang="ja-JP" altLang="en-US" sz="1200">
              <a:solidFill>
                <a:schemeClr val="tx1"/>
              </a:solidFill>
              <a:latin typeface="ＭＳ Ｐゴシック" panose="020B0600070205080204" pitchFamily="50" charset="-128"/>
              <a:ea typeface="ＭＳ Ｐゴシック" panose="020B0600070205080204" pitchFamily="50" charset="-128"/>
            </a:rPr>
            <a:t>年度の経常収支比率は</a:t>
          </a:r>
          <a:r>
            <a:rPr kumimoji="1" lang="en-US" altLang="ja-JP" sz="1200">
              <a:solidFill>
                <a:schemeClr val="tx1"/>
              </a:solidFill>
              <a:latin typeface="ＭＳ Ｐゴシック" panose="020B0600070205080204" pitchFamily="50" charset="-128"/>
              <a:ea typeface="ＭＳ Ｐゴシック" panose="020B0600070205080204" pitchFamily="50" charset="-128"/>
            </a:rPr>
            <a:t>98.6</a:t>
          </a:r>
          <a:r>
            <a:rPr kumimoji="1" lang="ja-JP" altLang="en-US" sz="1200">
              <a:solidFill>
                <a:schemeClr val="tx1"/>
              </a:solidFill>
              <a:latin typeface="ＭＳ Ｐゴシック" panose="020B0600070205080204" pitchFamily="50" charset="-128"/>
              <a:ea typeface="ＭＳ Ｐゴシック" panose="020B0600070205080204" pitchFamily="50" charset="-128"/>
            </a:rPr>
            <a:t>％で、前年度（</a:t>
          </a:r>
          <a:r>
            <a:rPr kumimoji="1" lang="en-US" altLang="ja-JP" sz="1200">
              <a:solidFill>
                <a:schemeClr val="tx1"/>
              </a:solidFill>
              <a:latin typeface="ＭＳ Ｐゴシック" panose="020B0600070205080204" pitchFamily="50" charset="-128"/>
              <a:ea typeface="ＭＳ Ｐゴシック" panose="020B0600070205080204" pitchFamily="50" charset="-128"/>
            </a:rPr>
            <a:t>99.9</a:t>
          </a:r>
          <a:r>
            <a:rPr kumimoji="1" lang="ja-JP" altLang="en-US" sz="1200">
              <a:solidFill>
                <a:schemeClr val="tx1"/>
              </a:solidFill>
              <a:latin typeface="ＭＳ Ｐゴシック" panose="020B0600070205080204" pitchFamily="50" charset="-128"/>
              <a:ea typeface="ＭＳ Ｐゴシック" panose="020B0600070205080204" pitchFamily="50" charset="-128"/>
            </a:rPr>
            <a:t>％）と比べ</a:t>
          </a:r>
          <a:r>
            <a:rPr kumimoji="1" lang="en-US" altLang="ja-JP" sz="1200">
              <a:solidFill>
                <a:schemeClr val="tx1"/>
              </a:solidFill>
              <a:latin typeface="ＭＳ Ｐゴシック" panose="020B0600070205080204" pitchFamily="50" charset="-128"/>
              <a:ea typeface="ＭＳ Ｐゴシック" panose="020B0600070205080204" pitchFamily="50" charset="-128"/>
            </a:rPr>
            <a:t>1.3</a:t>
          </a:r>
          <a:r>
            <a:rPr kumimoji="1" lang="ja-JP" altLang="en-US" sz="1200">
              <a:solidFill>
                <a:schemeClr val="tx1"/>
              </a:solidFill>
              <a:latin typeface="ＭＳ Ｐゴシック" panose="020B0600070205080204" pitchFamily="50" charset="-128"/>
              <a:ea typeface="ＭＳ Ｐゴシック" panose="020B0600070205080204" pitchFamily="50" charset="-128"/>
            </a:rPr>
            <a:t>ポイント改善した。</a:t>
          </a:r>
        </a:p>
        <a:p>
          <a:r>
            <a:rPr kumimoji="1" lang="ja-JP" altLang="en-US" sz="1200">
              <a:solidFill>
                <a:schemeClr val="tx1"/>
              </a:solidFill>
              <a:latin typeface="ＭＳ Ｐゴシック" panose="020B0600070205080204" pitchFamily="50" charset="-128"/>
              <a:ea typeface="ＭＳ Ｐゴシック" panose="020B0600070205080204" pitchFamily="50" charset="-128"/>
            </a:rPr>
            <a:t>　これは、令和</a:t>
          </a:r>
          <a:r>
            <a:rPr kumimoji="1" lang="en-US" altLang="ja-JP" sz="1200">
              <a:solidFill>
                <a:schemeClr val="tx1"/>
              </a:solidFill>
              <a:latin typeface="ＭＳ Ｐゴシック" panose="020B0600070205080204" pitchFamily="50" charset="-128"/>
              <a:ea typeface="ＭＳ Ｐゴシック" panose="020B0600070205080204" pitchFamily="50" charset="-128"/>
            </a:rPr>
            <a:t>6</a:t>
          </a:r>
          <a:r>
            <a:rPr kumimoji="1" lang="ja-JP" altLang="en-US" sz="1200">
              <a:solidFill>
                <a:schemeClr val="tx1"/>
              </a:solidFill>
              <a:latin typeface="ＭＳ Ｐゴシック" panose="020B0600070205080204" pitchFamily="50" charset="-128"/>
              <a:ea typeface="ＭＳ Ｐゴシック" panose="020B0600070205080204" pitchFamily="50" charset="-128"/>
            </a:rPr>
            <a:t>年度において普通交付税が増加したことによるものである。次年度以降においても、同水準の収入を確保できない、あるいは経費の圧縮がなされなければ、再び比率は悪化する可能性があり、予断を許さない状況である。</a:t>
          </a:r>
        </a:p>
        <a:p>
          <a:r>
            <a:rPr kumimoji="1" lang="ja-JP" altLang="en-US" sz="1200">
              <a:solidFill>
                <a:schemeClr val="tx1"/>
              </a:solidFill>
              <a:latin typeface="ＭＳ Ｐゴシック" panose="020B0600070205080204" pitchFamily="50" charset="-128"/>
              <a:ea typeface="ＭＳ Ｐゴシック" panose="020B0600070205080204" pitchFamily="50" charset="-128"/>
            </a:rPr>
            <a:t>　今後は、税収の大幅な増加や新たな収入の確保が困難な中で、公共施設等の維持管理費など歳出の増加が見込まれることから、普通建設事業の抑制など、町財政に見合った適正な事業を実施し、経常経費の削減を図る。</a:t>
          </a:r>
        </a:p>
      </xdr:txBody>
    </xdr:sp>
    <xdr:clientData/>
  </xdr:twoCellAnchor>
  <xdr:oneCellAnchor>
    <xdr:from>
      <xdr:col>3</xdr:col>
      <xdr:colOff>95250</xdr:colOff>
      <xdr:row>54</xdr:row>
      <xdr:rowOff>139700</xdr:rowOff>
    </xdr:from>
    <xdr:ext cx="298543" cy="225703"/>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8" name="テキスト ボックス 127">
          <a:extLst>
            <a:ext uri="{FF2B5EF4-FFF2-40B4-BE49-F238E27FC236}">
              <a16:creationId xmlns:a16="http://schemas.microsoft.com/office/drawing/2014/main" id="{00000000-0008-0000-0300-000080000000}"/>
            </a:ext>
          </a:extLst>
        </xdr:cNvPr>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30" name="テキスト ボックス 129">
          <a:extLst>
            <a:ext uri="{FF2B5EF4-FFF2-40B4-BE49-F238E27FC236}">
              <a16:creationId xmlns:a16="http://schemas.microsoft.com/office/drawing/2014/main" id="{00000000-0008-0000-0300-000082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31" name="財政構造の弾力性グラフ枠">
          <a:extLst>
            <a:ext uri="{FF2B5EF4-FFF2-40B4-BE49-F238E27FC236}">
              <a16:creationId xmlns:a16="http://schemas.microsoft.com/office/drawing/2014/main" id="{00000000-0008-0000-0300-000083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95976</xdr:rowOff>
    </xdr:from>
    <xdr:to>
      <xdr:col>23</xdr:col>
      <xdr:colOff>133350</xdr:colOff>
      <xdr:row>65</xdr:row>
      <xdr:rowOff>154033</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flipV="1">
          <a:off x="4953000" y="10040076"/>
          <a:ext cx="0" cy="12582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126110</xdr:rowOff>
    </xdr:from>
    <xdr:ext cx="762000" cy="259045"/>
    <xdr:sp macro="" textlink="">
      <xdr:nvSpPr>
        <xdr:cNvPr id="133" name="財政構造の弾力性最小値テキスト">
          <a:extLst>
            <a:ext uri="{FF2B5EF4-FFF2-40B4-BE49-F238E27FC236}">
              <a16:creationId xmlns:a16="http://schemas.microsoft.com/office/drawing/2014/main" id="{00000000-0008-0000-0300-000085000000}"/>
            </a:ext>
          </a:extLst>
        </xdr:cNvPr>
        <xdr:cNvSpPr txBox="1"/>
      </xdr:nvSpPr>
      <xdr:spPr>
        <a:xfrm>
          <a:off x="5041900" y="11270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154033</xdr:rowOff>
    </xdr:from>
    <xdr:to>
      <xdr:col>24</xdr:col>
      <xdr:colOff>12700</xdr:colOff>
      <xdr:row>65</xdr:row>
      <xdr:rowOff>154033</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4864100" y="112982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10903</xdr:rowOff>
    </xdr:from>
    <xdr:ext cx="762000" cy="259045"/>
    <xdr:sp macro="" textlink="">
      <xdr:nvSpPr>
        <xdr:cNvPr id="135" name="財政構造の弾力性最大値テキスト">
          <a:extLst>
            <a:ext uri="{FF2B5EF4-FFF2-40B4-BE49-F238E27FC236}">
              <a16:creationId xmlns:a16="http://schemas.microsoft.com/office/drawing/2014/main" id="{00000000-0008-0000-0300-000087000000}"/>
            </a:ext>
          </a:extLst>
        </xdr:cNvPr>
        <xdr:cNvSpPr txBox="1"/>
      </xdr:nvSpPr>
      <xdr:spPr>
        <a:xfrm>
          <a:off x="5041900" y="9783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95976</xdr:rowOff>
    </xdr:from>
    <xdr:to>
      <xdr:col>24</xdr:col>
      <xdr:colOff>12700</xdr:colOff>
      <xdr:row>58</xdr:row>
      <xdr:rowOff>95976</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4864100" y="100400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119562</xdr:rowOff>
    </xdr:from>
    <xdr:to>
      <xdr:col>23</xdr:col>
      <xdr:colOff>133350</xdr:colOff>
      <xdr:row>65</xdr:row>
      <xdr:rowOff>164374</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4114800" y="11263812"/>
          <a:ext cx="838200" cy="44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107604</xdr:rowOff>
    </xdr:from>
    <xdr:ext cx="762000" cy="259045"/>
    <xdr:sp macro="" textlink="">
      <xdr:nvSpPr>
        <xdr:cNvPr id="138" name="財政構造の弾力性平均値テキスト">
          <a:extLst>
            <a:ext uri="{FF2B5EF4-FFF2-40B4-BE49-F238E27FC236}">
              <a16:creationId xmlns:a16="http://schemas.microsoft.com/office/drawing/2014/main" id="{00000000-0008-0000-0300-00008A000000}"/>
            </a:ext>
          </a:extLst>
        </xdr:cNvPr>
        <xdr:cNvSpPr txBox="1"/>
      </xdr:nvSpPr>
      <xdr:spPr>
        <a:xfrm>
          <a:off x="5041900" y="1073750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91077</xdr:rowOff>
    </xdr:from>
    <xdr:to>
      <xdr:col>23</xdr:col>
      <xdr:colOff>184150</xdr:colOff>
      <xdr:row>64</xdr:row>
      <xdr:rowOff>21227</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4902200" y="10892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129903</xdr:rowOff>
    </xdr:from>
    <xdr:to>
      <xdr:col>19</xdr:col>
      <xdr:colOff>133350</xdr:colOff>
      <xdr:row>65</xdr:row>
      <xdr:rowOff>164374</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a:off x="3225800" y="11274153"/>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73841</xdr:rowOff>
    </xdr:from>
    <xdr:to>
      <xdr:col>19</xdr:col>
      <xdr:colOff>184150</xdr:colOff>
      <xdr:row>64</xdr:row>
      <xdr:rowOff>3991</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4064000" y="10875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14168</xdr:rowOff>
    </xdr:from>
    <xdr:ext cx="7366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3733800" y="106440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12700</xdr:rowOff>
    </xdr:from>
    <xdr:to>
      <xdr:col>15</xdr:col>
      <xdr:colOff>82550</xdr:colOff>
      <xdr:row>65</xdr:row>
      <xdr:rowOff>129903</xdr:rowOff>
    </xdr:to>
    <xdr:cxnSp macro="">
      <xdr:nvCxnSpPr>
        <xdr:cNvPr id="143" name="直線コネクタ 142">
          <a:extLst>
            <a:ext uri="{FF2B5EF4-FFF2-40B4-BE49-F238E27FC236}">
              <a16:creationId xmlns:a16="http://schemas.microsoft.com/office/drawing/2014/main" id="{00000000-0008-0000-0300-00008F000000}"/>
            </a:ext>
          </a:extLst>
        </xdr:cNvPr>
        <xdr:cNvCxnSpPr/>
      </xdr:nvCxnSpPr>
      <xdr:spPr>
        <a:xfrm>
          <a:off x="2336800" y="11156950"/>
          <a:ext cx="889000" cy="117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53159</xdr:rowOff>
    </xdr:from>
    <xdr:to>
      <xdr:col>15</xdr:col>
      <xdr:colOff>133350</xdr:colOff>
      <xdr:row>63</xdr:row>
      <xdr:rowOff>154759</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3175000" y="10854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164936</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844800" y="10623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12700</xdr:rowOff>
    </xdr:from>
    <xdr:to>
      <xdr:col>11</xdr:col>
      <xdr:colOff>31750</xdr:colOff>
      <xdr:row>66</xdr:row>
      <xdr:rowOff>141151</xdr:rowOff>
    </xdr:to>
    <xdr:cxnSp macro="">
      <xdr:nvCxnSpPr>
        <xdr:cNvPr id="146" name="直線コネクタ 145">
          <a:extLst>
            <a:ext uri="{FF2B5EF4-FFF2-40B4-BE49-F238E27FC236}">
              <a16:creationId xmlns:a16="http://schemas.microsoft.com/office/drawing/2014/main" id="{00000000-0008-0000-0300-000092000000}"/>
            </a:ext>
          </a:extLst>
        </xdr:cNvPr>
        <xdr:cNvCxnSpPr/>
      </xdr:nvCxnSpPr>
      <xdr:spPr>
        <a:xfrm flipV="1">
          <a:off x="1447800" y="11156950"/>
          <a:ext cx="889000" cy="299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90170</xdr:rowOff>
    </xdr:from>
    <xdr:to>
      <xdr:col>11</xdr:col>
      <xdr:colOff>82550</xdr:colOff>
      <xdr:row>63</xdr:row>
      <xdr:rowOff>20320</xdr:rowOff>
    </xdr:to>
    <xdr:sp macro="" textlink="">
      <xdr:nvSpPr>
        <xdr:cNvPr id="147" name="フローチャート: 判断 146">
          <a:extLst>
            <a:ext uri="{FF2B5EF4-FFF2-40B4-BE49-F238E27FC236}">
              <a16:creationId xmlns:a16="http://schemas.microsoft.com/office/drawing/2014/main" id="{00000000-0008-0000-0300-000093000000}"/>
            </a:ext>
          </a:extLst>
        </xdr:cNvPr>
        <xdr:cNvSpPr/>
      </xdr:nvSpPr>
      <xdr:spPr>
        <a:xfrm>
          <a:off x="22860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30497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955800" y="10488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118654</xdr:rowOff>
    </xdr:from>
    <xdr:to>
      <xdr:col>7</xdr:col>
      <xdr:colOff>31750</xdr:colOff>
      <xdr:row>64</xdr:row>
      <xdr:rowOff>48804</xdr:rowOff>
    </xdr:to>
    <xdr:sp macro="" textlink="">
      <xdr:nvSpPr>
        <xdr:cNvPr id="149" name="フローチャート: 判断 148">
          <a:extLst>
            <a:ext uri="{FF2B5EF4-FFF2-40B4-BE49-F238E27FC236}">
              <a16:creationId xmlns:a16="http://schemas.microsoft.com/office/drawing/2014/main" id="{00000000-0008-0000-0300-000095000000}"/>
            </a:ext>
          </a:extLst>
        </xdr:cNvPr>
        <xdr:cNvSpPr/>
      </xdr:nvSpPr>
      <xdr:spPr>
        <a:xfrm>
          <a:off x="1397000" y="10920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58981</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066800" y="10688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68762</xdr:rowOff>
    </xdr:from>
    <xdr:to>
      <xdr:col>23</xdr:col>
      <xdr:colOff>184150</xdr:colOff>
      <xdr:row>65</xdr:row>
      <xdr:rowOff>170362</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4902200" y="11213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136089</xdr:rowOff>
    </xdr:from>
    <xdr:ext cx="762000" cy="259045"/>
    <xdr:sp macro="" textlink="">
      <xdr:nvSpPr>
        <xdr:cNvPr id="157" name="財政構造の弾力性該当値テキスト">
          <a:extLst>
            <a:ext uri="{FF2B5EF4-FFF2-40B4-BE49-F238E27FC236}">
              <a16:creationId xmlns:a16="http://schemas.microsoft.com/office/drawing/2014/main" id="{00000000-0008-0000-0300-00009D000000}"/>
            </a:ext>
          </a:extLst>
        </xdr:cNvPr>
        <xdr:cNvSpPr txBox="1"/>
      </xdr:nvSpPr>
      <xdr:spPr>
        <a:xfrm>
          <a:off x="5041900" y="11108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113574</xdr:rowOff>
    </xdr:from>
    <xdr:to>
      <xdr:col>19</xdr:col>
      <xdr:colOff>184150</xdr:colOff>
      <xdr:row>66</xdr:row>
      <xdr:rowOff>43724</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4064000" y="11257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28501</xdr:rowOff>
    </xdr:from>
    <xdr:ext cx="7366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3733800" y="113442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79103</xdr:rowOff>
    </xdr:from>
    <xdr:to>
      <xdr:col>15</xdr:col>
      <xdr:colOff>133350</xdr:colOff>
      <xdr:row>66</xdr:row>
      <xdr:rowOff>9253</xdr:rowOff>
    </xdr:to>
    <xdr:sp macro="" textlink="">
      <xdr:nvSpPr>
        <xdr:cNvPr id="160" name="楕円 159">
          <a:extLst>
            <a:ext uri="{FF2B5EF4-FFF2-40B4-BE49-F238E27FC236}">
              <a16:creationId xmlns:a16="http://schemas.microsoft.com/office/drawing/2014/main" id="{00000000-0008-0000-0300-0000A0000000}"/>
            </a:ext>
          </a:extLst>
        </xdr:cNvPr>
        <xdr:cNvSpPr/>
      </xdr:nvSpPr>
      <xdr:spPr>
        <a:xfrm>
          <a:off x="3175000" y="11223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165480</xdr:rowOff>
    </xdr:from>
    <xdr:ext cx="762000" cy="2590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2844800" y="113097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133350</xdr:rowOff>
    </xdr:from>
    <xdr:to>
      <xdr:col>11</xdr:col>
      <xdr:colOff>82550</xdr:colOff>
      <xdr:row>65</xdr:row>
      <xdr:rowOff>63500</xdr:rowOff>
    </xdr:to>
    <xdr:sp macro="" textlink="">
      <xdr:nvSpPr>
        <xdr:cNvPr id="162" name="楕円 161">
          <a:extLst>
            <a:ext uri="{FF2B5EF4-FFF2-40B4-BE49-F238E27FC236}">
              <a16:creationId xmlns:a16="http://schemas.microsoft.com/office/drawing/2014/main" id="{00000000-0008-0000-0300-0000A2000000}"/>
            </a:ext>
          </a:extLst>
        </xdr:cNvPr>
        <xdr:cNvSpPr/>
      </xdr:nvSpPr>
      <xdr:spPr>
        <a:xfrm>
          <a:off x="2286000" y="1110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48277</xdr:rowOff>
    </xdr:from>
    <xdr:ext cx="762000" cy="259045"/>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1955800" y="1119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66</xdr:row>
      <xdr:rowOff>90351</xdr:rowOff>
    </xdr:from>
    <xdr:to>
      <xdr:col>7</xdr:col>
      <xdr:colOff>31750</xdr:colOff>
      <xdr:row>67</xdr:row>
      <xdr:rowOff>20501</xdr:rowOff>
    </xdr:to>
    <xdr:sp macro="" textlink="">
      <xdr:nvSpPr>
        <xdr:cNvPr id="164" name="楕円 163">
          <a:extLst>
            <a:ext uri="{FF2B5EF4-FFF2-40B4-BE49-F238E27FC236}">
              <a16:creationId xmlns:a16="http://schemas.microsoft.com/office/drawing/2014/main" id="{00000000-0008-0000-0300-0000A4000000}"/>
            </a:ext>
          </a:extLst>
        </xdr:cNvPr>
        <xdr:cNvSpPr/>
      </xdr:nvSpPr>
      <xdr:spPr>
        <a:xfrm>
          <a:off x="1397000" y="11406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67</xdr:row>
      <xdr:rowOff>5278</xdr:rowOff>
    </xdr:from>
    <xdr:ext cx="762000" cy="259045"/>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1066800" y="11492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7" name="テキスト ボックス 166">
          <a:extLst>
            <a:ext uri="{FF2B5EF4-FFF2-40B4-BE49-F238E27FC236}">
              <a16:creationId xmlns:a16="http://schemas.microsoft.com/office/drawing/2014/main" id="{00000000-0008-0000-0300-0000A7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8" name="テキスト ボックス 167">
          <a:extLst>
            <a:ext uri="{FF2B5EF4-FFF2-40B4-BE49-F238E27FC236}">
              <a16:creationId xmlns:a16="http://schemas.microsoft.com/office/drawing/2014/main" id="{00000000-0008-0000-0300-0000A8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[179,680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151,421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5" name="正方形/長方形 174">
          <a:extLst>
            <a:ext uri="{FF2B5EF4-FFF2-40B4-BE49-F238E27FC236}">
              <a16:creationId xmlns:a16="http://schemas.microsoft.com/office/drawing/2014/main" id="{00000000-0008-0000-0300-0000AF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6" name="正方形/長方形 175">
          <a:extLst>
            <a:ext uri="{FF2B5EF4-FFF2-40B4-BE49-F238E27FC236}">
              <a16:creationId xmlns:a16="http://schemas.microsoft.com/office/drawing/2014/main" id="{00000000-0008-0000-0300-0000B0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7" name="正方形/長方形 176">
          <a:extLst>
            <a:ext uri="{FF2B5EF4-FFF2-40B4-BE49-F238E27FC236}">
              <a16:creationId xmlns:a16="http://schemas.microsoft.com/office/drawing/2014/main" id="{00000000-0008-0000-0300-0000B1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　類似団体平均を下回っているのは、主に物件費が要因となっている。</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　これは、主に令和元年度において、スポーツセンターを民間に指定管理したことや、公立保育所・幼稚園を廃止したことにより、経費を節減したためである。</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　今後は、円安の長期化などに起因する物価高騰や資材単価の上昇による物件費の増加が見込まれることから、引き続き一層の経費削減に努める。</a:t>
          </a:r>
        </a:p>
      </xdr:txBody>
    </xdr:sp>
    <xdr:clientData/>
  </xdr:twoCellAnchor>
  <xdr:oneCellAnchor>
    <xdr:from>
      <xdr:col>3</xdr:col>
      <xdr:colOff>95250</xdr:colOff>
      <xdr:row>77</xdr:row>
      <xdr:rowOff>6350</xdr:rowOff>
    </xdr:from>
    <xdr:ext cx="349839" cy="225703"/>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91" name="テキスト ボックス 190">
          <a:extLst>
            <a:ext uri="{FF2B5EF4-FFF2-40B4-BE49-F238E27FC236}">
              <a16:creationId xmlns:a16="http://schemas.microsoft.com/office/drawing/2014/main" id="{00000000-0008-0000-0300-0000BF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93" name="テキスト ボックス 192">
          <a:extLst>
            <a:ext uri="{FF2B5EF4-FFF2-40B4-BE49-F238E27FC236}">
              <a16:creationId xmlns:a16="http://schemas.microsoft.com/office/drawing/2014/main" id="{00000000-0008-0000-0300-0000C1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95" name="人件費・物件費等の状況グラフ枠">
          <a:extLst>
            <a:ext uri="{FF2B5EF4-FFF2-40B4-BE49-F238E27FC236}">
              <a16:creationId xmlns:a16="http://schemas.microsoft.com/office/drawing/2014/main" id="{00000000-0008-0000-0300-0000C3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162612</xdr:rowOff>
    </xdr:from>
    <xdr:to>
      <xdr:col>23</xdr:col>
      <xdr:colOff>133350</xdr:colOff>
      <xdr:row>89</xdr:row>
      <xdr:rowOff>72858</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flipV="1">
          <a:off x="4953000" y="13878612"/>
          <a:ext cx="0" cy="145329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44935</xdr:rowOff>
    </xdr:from>
    <xdr:ext cx="762000" cy="259045"/>
    <xdr:sp macro="" textlink="">
      <xdr:nvSpPr>
        <xdr:cNvPr id="197" name="人件費・物件費等の状況最小値テキスト">
          <a:extLst>
            <a:ext uri="{FF2B5EF4-FFF2-40B4-BE49-F238E27FC236}">
              <a16:creationId xmlns:a16="http://schemas.microsoft.com/office/drawing/2014/main" id="{00000000-0008-0000-0300-0000C5000000}"/>
            </a:ext>
          </a:extLst>
        </xdr:cNvPr>
        <xdr:cNvSpPr txBox="1"/>
      </xdr:nvSpPr>
      <xdr:spPr>
        <a:xfrm>
          <a:off x="5041900" y="15303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1,382,617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72858</xdr:rowOff>
    </xdr:from>
    <xdr:to>
      <xdr:col>24</xdr:col>
      <xdr:colOff>12700</xdr:colOff>
      <xdr:row>89</xdr:row>
      <xdr:rowOff>72858</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4864100" y="15331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77539</xdr:rowOff>
    </xdr:from>
    <xdr:ext cx="762000" cy="259045"/>
    <xdr:sp macro="" textlink="">
      <xdr:nvSpPr>
        <xdr:cNvPr id="199" name="人件費・物件費等の状況最大値テキスト">
          <a:extLst>
            <a:ext uri="{FF2B5EF4-FFF2-40B4-BE49-F238E27FC236}">
              <a16:creationId xmlns:a16="http://schemas.microsoft.com/office/drawing/2014/main" id="{00000000-0008-0000-0300-0000C7000000}"/>
            </a:ext>
          </a:extLst>
        </xdr:cNvPr>
        <xdr:cNvSpPr txBox="1"/>
      </xdr:nvSpPr>
      <xdr:spPr>
        <a:xfrm>
          <a:off x="5041900" y="13622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117,835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162612</xdr:rowOff>
    </xdr:from>
    <xdr:to>
      <xdr:col>24</xdr:col>
      <xdr:colOff>12700</xdr:colOff>
      <xdr:row>80</xdr:row>
      <xdr:rowOff>162612</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4864100" y="13878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51183</xdr:rowOff>
    </xdr:from>
    <xdr:to>
      <xdr:col>23</xdr:col>
      <xdr:colOff>133350</xdr:colOff>
      <xdr:row>81</xdr:row>
      <xdr:rowOff>62226</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4114800" y="13938633"/>
          <a:ext cx="838200" cy="11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47002</xdr:rowOff>
    </xdr:from>
    <xdr:ext cx="762000" cy="259045"/>
    <xdr:sp macro="" textlink="">
      <xdr:nvSpPr>
        <xdr:cNvPr id="202" name="人件費・物件費等の状況平均値テキスト">
          <a:extLst>
            <a:ext uri="{FF2B5EF4-FFF2-40B4-BE49-F238E27FC236}">
              <a16:creationId xmlns:a16="http://schemas.microsoft.com/office/drawing/2014/main" id="{00000000-0008-0000-0300-0000CA000000}"/>
            </a:ext>
          </a:extLst>
        </xdr:cNvPr>
        <xdr:cNvSpPr txBox="1"/>
      </xdr:nvSpPr>
      <xdr:spPr>
        <a:xfrm>
          <a:off x="5041900" y="139344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65982</xdr:rowOff>
    </xdr:from>
    <xdr:to>
      <xdr:col>23</xdr:col>
      <xdr:colOff>184150</xdr:colOff>
      <xdr:row>81</xdr:row>
      <xdr:rowOff>167582</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4902200" y="13953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49017</xdr:rowOff>
    </xdr:from>
    <xdr:to>
      <xdr:col>19</xdr:col>
      <xdr:colOff>133350</xdr:colOff>
      <xdr:row>81</xdr:row>
      <xdr:rowOff>51183</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3225800" y="13936467"/>
          <a:ext cx="889000" cy="2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29101</xdr:rowOff>
    </xdr:from>
    <xdr:to>
      <xdr:col>19</xdr:col>
      <xdr:colOff>184150</xdr:colOff>
      <xdr:row>81</xdr:row>
      <xdr:rowOff>130701</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4064000" y="13916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115478</xdr:rowOff>
    </xdr:from>
    <xdr:ext cx="7366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733800" y="140029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43892</xdr:rowOff>
    </xdr:from>
    <xdr:to>
      <xdr:col>15</xdr:col>
      <xdr:colOff>82550</xdr:colOff>
      <xdr:row>81</xdr:row>
      <xdr:rowOff>49017</xdr:rowOff>
    </xdr:to>
    <xdr:cxnSp macro="">
      <xdr:nvCxnSpPr>
        <xdr:cNvPr id="207" name="直線コネクタ 206">
          <a:extLst>
            <a:ext uri="{FF2B5EF4-FFF2-40B4-BE49-F238E27FC236}">
              <a16:creationId xmlns:a16="http://schemas.microsoft.com/office/drawing/2014/main" id="{00000000-0008-0000-0300-0000CF000000}"/>
            </a:ext>
          </a:extLst>
        </xdr:cNvPr>
        <xdr:cNvCxnSpPr/>
      </xdr:nvCxnSpPr>
      <xdr:spPr>
        <a:xfrm>
          <a:off x="2336800" y="13931342"/>
          <a:ext cx="889000" cy="5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26533</xdr:rowOff>
    </xdr:from>
    <xdr:to>
      <xdr:col>15</xdr:col>
      <xdr:colOff>133350</xdr:colOff>
      <xdr:row>81</xdr:row>
      <xdr:rowOff>128133</xdr:rowOff>
    </xdr:to>
    <xdr:sp macro="" textlink="">
      <xdr:nvSpPr>
        <xdr:cNvPr id="208" name="フローチャート: 判断 207">
          <a:extLst>
            <a:ext uri="{FF2B5EF4-FFF2-40B4-BE49-F238E27FC236}">
              <a16:creationId xmlns:a16="http://schemas.microsoft.com/office/drawing/2014/main" id="{00000000-0008-0000-0300-0000D0000000}"/>
            </a:ext>
          </a:extLst>
        </xdr:cNvPr>
        <xdr:cNvSpPr/>
      </xdr:nvSpPr>
      <xdr:spPr>
        <a:xfrm>
          <a:off x="3175000" y="1391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112910</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2844800" y="14000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43892</xdr:rowOff>
    </xdr:from>
    <xdr:to>
      <xdr:col>11</xdr:col>
      <xdr:colOff>31750</xdr:colOff>
      <xdr:row>81</xdr:row>
      <xdr:rowOff>46352</xdr:rowOff>
    </xdr:to>
    <xdr:cxnSp macro="">
      <xdr:nvCxnSpPr>
        <xdr:cNvPr id="210" name="直線コネクタ 209">
          <a:extLst>
            <a:ext uri="{FF2B5EF4-FFF2-40B4-BE49-F238E27FC236}">
              <a16:creationId xmlns:a16="http://schemas.microsoft.com/office/drawing/2014/main" id="{00000000-0008-0000-0300-0000D2000000}"/>
            </a:ext>
          </a:extLst>
        </xdr:cNvPr>
        <xdr:cNvCxnSpPr/>
      </xdr:nvCxnSpPr>
      <xdr:spPr>
        <a:xfrm flipV="1">
          <a:off x="1447800" y="13931342"/>
          <a:ext cx="889000" cy="2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16692</xdr:rowOff>
    </xdr:from>
    <xdr:to>
      <xdr:col>11</xdr:col>
      <xdr:colOff>82550</xdr:colOff>
      <xdr:row>81</xdr:row>
      <xdr:rowOff>118292</xdr:rowOff>
    </xdr:to>
    <xdr:sp macro="" textlink="">
      <xdr:nvSpPr>
        <xdr:cNvPr id="211" name="フローチャート: 判断 210">
          <a:extLst>
            <a:ext uri="{FF2B5EF4-FFF2-40B4-BE49-F238E27FC236}">
              <a16:creationId xmlns:a16="http://schemas.microsoft.com/office/drawing/2014/main" id="{00000000-0008-0000-0300-0000D3000000}"/>
            </a:ext>
          </a:extLst>
        </xdr:cNvPr>
        <xdr:cNvSpPr/>
      </xdr:nvSpPr>
      <xdr:spPr>
        <a:xfrm>
          <a:off x="2286000" y="13904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103069</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1955800" y="13990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8124</xdr:rowOff>
    </xdr:from>
    <xdr:to>
      <xdr:col>7</xdr:col>
      <xdr:colOff>31750</xdr:colOff>
      <xdr:row>81</xdr:row>
      <xdr:rowOff>109724</xdr:rowOff>
    </xdr:to>
    <xdr:sp macro="" textlink="">
      <xdr:nvSpPr>
        <xdr:cNvPr id="213" name="フローチャート: 判断 212">
          <a:extLst>
            <a:ext uri="{FF2B5EF4-FFF2-40B4-BE49-F238E27FC236}">
              <a16:creationId xmlns:a16="http://schemas.microsoft.com/office/drawing/2014/main" id="{00000000-0008-0000-0300-0000D5000000}"/>
            </a:ext>
          </a:extLst>
        </xdr:cNvPr>
        <xdr:cNvSpPr/>
      </xdr:nvSpPr>
      <xdr:spPr>
        <a:xfrm>
          <a:off x="1397000" y="13895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94501</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1066800" y="13981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11426</xdr:rowOff>
    </xdr:from>
    <xdr:to>
      <xdr:col>23</xdr:col>
      <xdr:colOff>184150</xdr:colOff>
      <xdr:row>81</xdr:row>
      <xdr:rowOff>113026</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4902200" y="13898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104153</xdr:rowOff>
    </xdr:from>
    <xdr:ext cx="762000" cy="259045"/>
    <xdr:sp macro="" textlink="">
      <xdr:nvSpPr>
        <xdr:cNvPr id="221" name="人件費・物件費等の状況該当値テキスト">
          <a:extLst>
            <a:ext uri="{FF2B5EF4-FFF2-40B4-BE49-F238E27FC236}">
              <a16:creationId xmlns:a16="http://schemas.microsoft.com/office/drawing/2014/main" id="{00000000-0008-0000-0300-0000DD000000}"/>
            </a:ext>
          </a:extLst>
        </xdr:cNvPr>
        <xdr:cNvSpPr txBox="1"/>
      </xdr:nvSpPr>
      <xdr:spPr>
        <a:xfrm>
          <a:off x="5041900" y="13820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383</xdr:rowOff>
    </xdr:from>
    <xdr:to>
      <xdr:col>19</xdr:col>
      <xdr:colOff>184150</xdr:colOff>
      <xdr:row>81</xdr:row>
      <xdr:rowOff>101983</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4064000" y="13887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112160</xdr:rowOff>
    </xdr:from>
    <xdr:ext cx="7366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3733800" y="136567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169667</xdr:rowOff>
    </xdr:from>
    <xdr:to>
      <xdr:col>15</xdr:col>
      <xdr:colOff>133350</xdr:colOff>
      <xdr:row>81</xdr:row>
      <xdr:rowOff>99817</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3175000" y="13885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109994</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2844800" y="13654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164542</xdr:rowOff>
    </xdr:from>
    <xdr:to>
      <xdr:col>11</xdr:col>
      <xdr:colOff>82550</xdr:colOff>
      <xdr:row>81</xdr:row>
      <xdr:rowOff>94692</xdr:rowOff>
    </xdr:to>
    <xdr:sp macro="" textlink="">
      <xdr:nvSpPr>
        <xdr:cNvPr id="226" name="楕円 225">
          <a:extLst>
            <a:ext uri="{FF2B5EF4-FFF2-40B4-BE49-F238E27FC236}">
              <a16:creationId xmlns:a16="http://schemas.microsoft.com/office/drawing/2014/main" id="{00000000-0008-0000-0300-0000E2000000}"/>
            </a:ext>
          </a:extLst>
        </xdr:cNvPr>
        <xdr:cNvSpPr/>
      </xdr:nvSpPr>
      <xdr:spPr>
        <a:xfrm>
          <a:off x="2286000" y="13880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104869</xdr:rowOff>
    </xdr:from>
    <xdr:ext cx="762000" cy="259045"/>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955800" y="13649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167002</xdr:rowOff>
    </xdr:from>
    <xdr:to>
      <xdr:col>7</xdr:col>
      <xdr:colOff>31750</xdr:colOff>
      <xdr:row>81</xdr:row>
      <xdr:rowOff>97152</xdr:rowOff>
    </xdr:to>
    <xdr:sp macro="" textlink="">
      <xdr:nvSpPr>
        <xdr:cNvPr id="228" name="楕円 227">
          <a:extLst>
            <a:ext uri="{FF2B5EF4-FFF2-40B4-BE49-F238E27FC236}">
              <a16:creationId xmlns:a16="http://schemas.microsoft.com/office/drawing/2014/main" id="{00000000-0008-0000-0300-0000E4000000}"/>
            </a:ext>
          </a:extLst>
        </xdr:cNvPr>
        <xdr:cNvSpPr/>
      </xdr:nvSpPr>
      <xdr:spPr>
        <a:xfrm>
          <a:off x="1397000" y="13883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107329</xdr:rowOff>
    </xdr:from>
    <xdr:ext cx="762000" cy="259045"/>
    <xdr:sp macro="" textlink="">
      <xdr:nvSpPr>
        <xdr:cNvPr id="229" name="テキスト ボックス 228">
          <a:extLst>
            <a:ext uri="{FF2B5EF4-FFF2-40B4-BE49-F238E27FC236}">
              <a16:creationId xmlns:a16="http://schemas.microsoft.com/office/drawing/2014/main" id="{00000000-0008-0000-0300-0000E5000000}"/>
            </a:ext>
          </a:extLst>
        </xdr:cNvPr>
        <xdr:cNvSpPr txBox="1"/>
      </xdr:nvSpPr>
      <xdr:spPr>
        <a:xfrm>
          <a:off x="1066800" y="136518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31" name="テキスト ボックス 230">
          <a:extLst>
            <a:ext uri="{FF2B5EF4-FFF2-40B4-BE49-F238E27FC236}">
              <a16:creationId xmlns:a16="http://schemas.microsoft.com/office/drawing/2014/main" id="{00000000-0008-0000-0300-0000E7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8" name="正方形/長方形 237">
          <a:extLst>
            <a:ext uri="{FF2B5EF4-FFF2-40B4-BE49-F238E27FC236}">
              <a16:creationId xmlns:a16="http://schemas.microsoft.com/office/drawing/2014/main" id="{00000000-0008-0000-0300-0000EE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9" name="正方形/長方形 238">
          <a:extLst>
            <a:ext uri="{FF2B5EF4-FFF2-40B4-BE49-F238E27FC236}">
              <a16:creationId xmlns:a16="http://schemas.microsoft.com/office/drawing/2014/main" id="{00000000-0008-0000-0300-0000EF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40" name="正方形/長方形 239">
          <a:extLst>
            <a:ext uri="{FF2B5EF4-FFF2-40B4-BE49-F238E27FC236}">
              <a16:creationId xmlns:a16="http://schemas.microsoft.com/office/drawing/2014/main" id="{00000000-0008-0000-0300-0000F0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41" name="正方形/長方形 240">
          <a:extLst>
            <a:ext uri="{FF2B5EF4-FFF2-40B4-BE49-F238E27FC236}">
              <a16:creationId xmlns:a16="http://schemas.microsoft.com/office/drawing/2014/main" id="{00000000-0008-0000-0300-0000F1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a:solidFill>
                <a:schemeClr val="tx1"/>
              </a:solidFill>
              <a:latin typeface="ＭＳ Ｐゴシック" panose="020B0600070205080204" pitchFamily="50" charset="-128"/>
              <a:ea typeface="ＭＳ Ｐゴシック" panose="020B0600070205080204" pitchFamily="50" charset="-128"/>
            </a:rPr>
            <a:t>本町のラスパイレス指数が従来</a:t>
          </a:r>
          <a:r>
            <a:rPr kumimoji="1" lang="en-US" altLang="ja-JP" sz="1300">
              <a:solidFill>
                <a:schemeClr val="tx1"/>
              </a:solidFill>
              <a:latin typeface="ＭＳ Ｐゴシック" panose="020B0600070205080204" pitchFamily="50" charset="-128"/>
              <a:ea typeface="ＭＳ Ｐゴシック" panose="020B0600070205080204" pitchFamily="50" charset="-128"/>
            </a:rPr>
            <a:t>100</a:t>
          </a:r>
          <a:r>
            <a:rPr kumimoji="1" lang="ja-JP" altLang="en-US" sz="1300">
              <a:solidFill>
                <a:schemeClr val="tx1"/>
              </a:solidFill>
              <a:latin typeface="ＭＳ Ｐゴシック" panose="020B0600070205080204" pitchFamily="50" charset="-128"/>
              <a:ea typeface="ＭＳ Ｐゴシック" panose="020B0600070205080204" pitchFamily="50" charset="-128"/>
            </a:rPr>
            <a:t>を超えていた原因は、国よりも大卒以外の管理職が多いこと及び優秀な人材を確保するために初任給を高く設定していること並びに過去に実施した退職者不補充により職員の年齢構成に偏りがあることなどによるものである。</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　前年度に続き、令和</a:t>
          </a:r>
          <a:r>
            <a:rPr kumimoji="1" lang="en-US" altLang="ja-JP" sz="1300">
              <a:solidFill>
                <a:schemeClr val="tx1"/>
              </a:solidFill>
              <a:latin typeface="ＭＳ Ｐゴシック" panose="020B0600070205080204" pitchFamily="50" charset="-128"/>
              <a:ea typeface="ＭＳ Ｐゴシック" panose="020B0600070205080204" pitchFamily="50" charset="-128"/>
            </a:rPr>
            <a:t>6</a:t>
          </a:r>
          <a:r>
            <a:rPr kumimoji="1" lang="ja-JP" altLang="en-US" sz="1300">
              <a:solidFill>
                <a:schemeClr val="tx1"/>
              </a:solidFill>
              <a:latin typeface="ＭＳ Ｐゴシック" panose="020B0600070205080204" pitchFamily="50" charset="-128"/>
              <a:ea typeface="ＭＳ Ｐゴシック" panose="020B0600070205080204" pitchFamily="50" charset="-128"/>
            </a:rPr>
            <a:t>年度においても、職員の年齢構成の偏りを解消するために職員の中途採用を実施するなど、ラスパイレス指数の上昇を防ぐための制度改革を行った。</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6" name="テキスト ボックス 255">
          <a:extLst>
            <a:ext uri="{FF2B5EF4-FFF2-40B4-BE49-F238E27FC236}">
              <a16:creationId xmlns:a16="http://schemas.microsoft.com/office/drawing/2014/main" id="{00000000-0008-0000-0300-00000001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8" name="テキスト ボックス 257">
          <a:extLst>
            <a:ext uri="{FF2B5EF4-FFF2-40B4-BE49-F238E27FC236}">
              <a16:creationId xmlns:a16="http://schemas.microsoft.com/office/drawing/2014/main" id="{00000000-0008-0000-0300-00000201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9" name="給与水準   （国との比較）グラフ枠">
          <a:extLst>
            <a:ext uri="{FF2B5EF4-FFF2-40B4-BE49-F238E27FC236}">
              <a16:creationId xmlns:a16="http://schemas.microsoft.com/office/drawing/2014/main" id="{00000000-0008-0000-0300-00000301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89</xdr:row>
      <xdr:rowOff>12398</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7018000" y="13881100"/>
          <a:ext cx="0" cy="139034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155925</xdr:rowOff>
    </xdr:from>
    <xdr:ext cx="762000" cy="259045"/>
    <xdr:sp macro="" textlink="">
      <xdr:nvSpPr>
        <xdr:cNvPr id="261" name="給与水準   （国との比較）最小値テキスト">
          <a:extLst>
            <a:ext uri="{FF2B5EF4-FFF2-40B4-BE49-F238E27FC236}">
              <a16:creationId xmlns:a16="http://schemas.microsoft.com/office/drawing/2014/main" id="{00000000-0008-0000-0300-000005010000}"/>
            </a:ext>
          </a:extLst>
        </xdr:cNvPr>
        <xdr:cNvSpPr txBox="1"/>
      </xdr:nvSpPr>
      <xdr:spPr>
        <a:xfrm>
          <a:off x="17106900" y="15243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12398</xdr:rowOff>
    </xdr:from>
    <xdr:to>
      <xdr:col>81</xdr:col>
      <xdr:colOff>133350</xdr:colOff>
      <xdr:row>89</xdr:row>
      <xdr:rowOff>12398</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6929100" y="15271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63" name="給与水準   （国との比較）最大値テキスト">
          <a:extLst>
            <a:ext uri="{FF2B5EF4-FFF2-40B4-BE49-F238E27FC236}">
              <a16:creationId xmlns:a16="http://schemas.microsoft.com/office/drawing/2014/main" id="{00000000-0008-0000-0300-000007010000}"/>
            </a:ext>
          </a:extLst>
        </xdr:cNvPr>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147562</xdr:rowOff>
    </xdr:from>
    <xdr:to>
      <xdr:col>81</xdr:col>
      <xdr:colOff>44450</xdr:colOff>
      <xdr:row>87</xdr:row>
      <xdr:rowOff>148468</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flipV="1">
          <a:off x="16179800" y="14892262"/>
          <a:ext cx="838200" cy="172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77004</xdr:rowOff>
    </xdr:from>
    <xdr:ext cx="762000" cy="259045"/>
    <xdr:sp macro="" textlink="">
      <xdr:nvSpPr>
        <xdr:cNvPr id="266" name="給与水準   （国との比較）平均値テキスト">
          <a:extLst>
            <a:ext uri="{FF2B5EF4-FFF2-40B4-BE49-F238E27FC236}">
              <a16:creationId xmlns:a16="http://schemas.microsoft.com/office/drawing/2014/main" id="{00000000-0008-0000-0300-00000A010000}"/>
            </a:ext>
          </a:extLst>
        </xdr:cNvPr>
        <xdr:cNvSpPr txBox="1"/>
      </xdr:nvSpPr>
      <xdr:spPr>
        <a:xfrm>
          <a:off x="17106900" y="143073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60477</xdr:rowOff>
    </xdr:from>
    <xdr:to>
      <xdr:col>81</xdr:col>
      <xdr:colOff>95250</xdr:colOff>
      <xdr:row>84</xdr:row>
      <xdr:rowOff>162077</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6967200" y="14462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102507</xdr:rowOff>
    </xdr:from>
    <xdr:to>
      <xdr:col>77</xdr:col>
      <xdr:colOff>44450</xdr:colOff>
      <xdr:row>87</xdr:row>
      <xdr:rowOff>148468</xdr:rowOff>
    </xdr:to>
    <xdr:cxnSp macro="">
      <xdr:nvCxnSpPr>
        <xdr:cNvPr id="268" name="直線コネクタ 267">
          <a:extLst>
            <a:ext uri="{FF2B5EF4-FFF2-40B4-BE49-F238E27FC236}">
              <a16:creationId xmlns:a16="http://schemas.microsoft.com/office/drawing/2014/main" id="{00000000-0008-0000-0300-00000C010000}"/>
            </a:ext>
          </a:extLst>
        </xdr:cNvPr>
        <xdr:cNvCxnSpPr/>
      </xdr:nvCxnSpPr>
      <xdr:spPr>
        <a:xfrm>
          <a:off x="15290800" y="15018657"/>
          <a:ext cx="889000" cy="45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71966</xdr:rowOff>
    </xdr:from>
    <xdr:to>
      <xdr:col>77</xdr:col>
      <xdr:colOff>95250</xdr:colOff>
      <xdr:row>85</xdr:row>
      <xdr:rowOff>2116</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6129000" y="1447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12293</xdr:rowOff>
    </xdr:from>
    <xdr:ext cx="7366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798800" y="142426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102507</xdr:rowOff>
    </xdr:from>
    <xdr:to>
      <xdr:col>72</xdr:col>
      <xdr:colOff>203200</xdr:colOff>
      <xdr:row>87</xdr:row>
      <xdr:rowOff>159959</xdr:rowOff>
    </xdr:to>
    <xdr:cxnSp macro="">
      <xdr:nvCxnSpPr>
        <xdr:cNvPr id="271" name="直線コネクタ 270">
          <a:extLst>
            <a:ext uri="{FF2B5EF4-FFF2-40B4-BE49-F238E27FC236}">
              <a16:creationId xmlns:a16="http://schemas.microsoft.com/office/drawing/2014/main" id="{00000000-0008-0000-0300-00000F010000}"/>
            </a:ext>
          </a:extLst>
        </xdr:cNvPr>
        <xdr:cNvCxnSpPr/>
      </xdr:nvCxnSpPr>
      <xdr:spPr>
        <a:xfrm flipV="1">
          <a:off x="14401800" y="15018657"/>
          <a:ext cx="889000" cy="5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83457</xdr:rowOff>
    </xdr:from>
    <xdr:to>
      <xdr:col>73</xdr:col>
      <xdr:colOff>44450</xdr:colOff>
      <xdr:row>85</xdr:row>
      <xdr:rowOff>13607</xdr:rowOff>
    </xdr:to>
    <xdr:sp macro="" textlink="">
      <xdr:nvSpPr>
        <xdr:cNvPr id="272" name="フローチャート: 判断 271">
          <a:extLst>
            <a:ext uri="{FF2B5EF4-FFF2-40B4-BE49-F238E27FC236}">
              <a16:creationId xmlns:a16="http://schemas.microsoft.com/office/drawing/2014/main" id="{00000000-0008-0000-0300-000010010000}"/>
            </a:ext>
          </a:extLst>
        </xdr:cNvPr>
        <xdr:cNvSpPr/>
      </xdr:nvSpPr>
      <xdr:spPr>
        <a:xfrm>
          <a:off x="15240000" y="14485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23784</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909800" y="14254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125488</xdr:rowOff>
    </xdr:from>
    <xdr:to>
      <xdr:col>68</xdr:col>
      <xdr:colOff>152400</xdr:colOff>
      <xdr:row>87</xdr:row>
      <xdr:rowOff>159959</xdr:rowOff>
    </xdr:to>
    <xdr:cxnSp macro="">
      <xdr:nvCxnSpPr>
        <xdr:cNvPr id="274" name="直線コネクタ 273">
          <a:extLst>
            <a:ext uri="{FF2B5EF4-FFF2-40B4-BE49-F238E27FC236}">
              <a16:creationId xmlns:a16="http://schemas.microsoft.com/office/drawing/2014/main" id="{00000000-0008-0000-0300-000012010000}"/>
            </a:ext>
          </a:extLst>
        </xdr:cNvPr>
        <xdr:cNvCxnSpPr/>
      </xdr:nvCxnSpPr>
      <xdr:spPr>
        <a:xfrm>
          <a:off x="13512800" y="15041638"/>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71966</xdr:rowOff>
    </xdr:from>
    <xdr:to>
      <xdr:col>68</xdr:col>
      <xdr:colOff>203200</xdr:colOff>
      <xdr:row>85</xdr:row>
      <xdr:rowOff>2116</xdr:rowOff>
    </xdr:to>
    <xdr:sp macro="" textlink="">
      <xdr:nvSpPr>
        <xdr:cNvPr id="275" name="フローチャート: 判断 274">
          <a:extLst>
            <a:ext uri="{FF2B5EF4-FFF2-40B4-BE49-F238E27FC236}">
              <a16:creationId xmlns:a16="http://schemas.microsoft.com/office/drawing/2014/main" id="{00000000-0008-0000-0300-000013010000}"/>
            </a:ext>
          </a:extLst>
        </xdr:cNvPr>
        <xdr:cNvSpPr/>
      </xdr:nvSpPr>
      <xdr:spPr>
        <a:xfrm>
          <a:off x="14351000" y="1447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12293</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4020800" y="14242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83457</xdr:rowOff>
    </xdr:from>
    <xdr:to>
      <xdr:col>64</xdr:col>
      <xdr:colOff>152400</xdr:colOff>
      <xdr:row>85</xdr:row>
      <xdr:rowOff>13607</xdr:rowOff>
    </xdr:to>
    <xdr:sp macro="" textlink="">
      <xdr:nvSpPr>
        <xdr:cNvPr id="277" name="フローチャート: 判断 276">
          <a:extLst>
            <a:ext uri="{FF2B5EF4-FFF2-40B4-BE49-F238E27FC236}">
              <a16:creationId xmlns:a16="http://schemas.microsoft.com/office/drawing/2014/main" id="{00000000-0008-0000-0300-000015010000}"/>
            </a:ext>
          </a:extLst>
        </xdr:cNvPr>
        <xdr:cNvSpPr/>
      </xdr:nvSpPr>
      <xdr:spPr>
        <a:xfrm>
          <a:off x="13462000" y="14485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23784</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3131800" y="14254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96762</xdr:rowOff>
    </xdr:from>
    <xdr:to>
      <xdr:col>81</xdr:col>
      <xdr:colOff>95250</xdr:colOff>
      <xdr:row>87</xdr:row>
      <xdr:rowOff>26912</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6967200" y="14841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68839</xdr:rowOff>
    </xdr:from>
    <xdr:ext cx="762000" cy="259045"/>
    <xdr:sp macro="" textlink="">
      <xdr:nvSpPr>
        <xdr:cNvPr id="285" name="給与水準   （国との比較）該当値テキスト">
          <a:extLst>
            <a:ext uri="{FF2B5EF4-FFF2-40B4-BE49-F238E27FC236}">
              <a16:creationId xmlns:a16="http://schemas.microsoft.com/office/drawing/2014/main" id="{00000000-0008-0000-0300-00001D010000}"/>
            </a:ext>
          </a:extLst>
        </xdr:cNvPr>
        <xdr:cNvSpPr txBox="1"/>
      </xdr:nvSpPr>
      <xdr:spPr>
        <a:xfrm>
          <a:off x="17106900" y="14813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97668</xdr:rowOff>
    </xdr:from>
    <xdr:to>
      <xdr:col>77</xdr:col>
      <xdr:colOff>95250</xdr:colOff>
      <xdr:row>88</xdr:row>
      <xdr:rowOff>27818</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6129000" y="15013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12595</xdr:rowOff>
    </xdr:from>
    <xdr:ext cx="7366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5798800" y="151001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51707</xdr:rowOff>
    </xdr:from>
    <xdr:to>
      <xdr:col>73</xdr:col>
      <xdr:colOff>44450</xdr:colOff>
      <xdr:row>87</xdr:row>
      <xdr:rowOff>153307</xdr:rowOff>
    </xdr:to>
    <xdr:sp macro="" textlink="">
      <xdr:nvSpPr>
        <xdr:cNvPr id="288" name="楕円 287">
          <a:extLst>
            <a:ext uri="{FF2B5EF4-FFF2-40B4-BE49-F238E27FC236}">
              <a16:creationId xmlns:a16="http://schemas.microsoft.com/office/drawing/2014/main" id="{00000000-0008-0000-0300-000020010000}"/>
            </a:ext>
          </a:extLst>
        </xdr:cNvPr>
        <xdr:cNvSpPr/>
      </xdr:nvSpPr>
      <xdr:spPr>
        <a:xfrm>
          <a:off x="15240000" y="1496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138084</xdr:rowOff>
    </xdr:from>
    <xdr:ext cx="762000" cy="259045"/>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4909800" y="1505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109159</xdr:rowOff>
    </xdr:from>
    <xdr:to>
      <xdr:col>68</xdr:col>
      <xdr:colOff>203200</xdr:colOff>
      <xdr:row>88</xdr:row>
      <xdr:rowOff>39309</xdr:rowOff>
    </xdr:to>
    <xdr:sp macro="" textlink="">
      <xdr:nvSpPr>
        <xdr:cNvPr id="290" name="楕円 289">
          <a:extLst>
            <a:ext uri="{FF2B5EF4-FFF2-40B4-BE49-F238E27FC236}">
              <a16:creationId xmlns:a16="http://schemas.microsoft.com/office/drawing/2014/main" id="{00000000-0008-0000-0300-000022010000}"/>
            </a:ext>
          </a:extLst>
        </xdr:cNvPr>
        <xdr:cNvSpPr/>
      </xdr:nvSpPr>
      <xdr:spPr>
        <a:xfrm>
          <a:off x="14351000" y="15025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24086</xdr:rowOff>
    </xdr:from>
    <xdr:ext cx="762000" cy="259045"/>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4020800" y="15111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74688</xdr:rowOff>
    </xdr:from>
    <xdr:to>
      <xdr:col>64</xdr:col>
      <xdr:colOff>152400</xdr:colOff>
      <xdr:row>88</xdr:row>
      <xdr:rowOff>4838</xdr:rowOff>
    </xdr:to>
    <xdr:sp macro="" textlink="">
      <xdr:nvSpPr>
        <xdr:cNvPr id="292" name="楕円 291">
          <a:extLst>
            <a:ext uri="{FF2B5EF4-FFF2-40B4-BE49-F238E27FC236}">
              <a16:creationId xmlns:a16="http://schemas.microsoft.com/office/drawing/2014/main" id="{00000000-0008-0000-0300-000024010000}"/>
            </a:ext>
          </a:extLst>
        </xdr:cNvPr>
        <xdr:cNvSpPr/>
      </xdr:nvSpPr>
      <xdr:spPr>
        <a:xfrm>
          <a:off x="13462000" y="14990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161065</xdr:rowOff>
    </xdr:from>
    <xdr:ext cx="762000" cy="259045"/>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3131800" y="15077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[10.17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301" name="正方形/長方形 300">
          <a:extLst>
            <a:ext uri="{FF2B5EF4-FFF2-40B4-BE49-F238E27FC236}">
              <a16:creationId xmlns:a16="http://schemas.microsoft.com/office/drawing/2014/main" id="{00000000-0008-0000-0300-00002D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302" name="正方形/長方形 301">
          <a:extLst>
            <a:ext uri="{FF2B5EF4-FFF2-40B4-BE49-F238E27FC236}">
              <a16:creationId xmlns:a16="http://schemas.microsoft.com/office/drawing/2014/main" id="{00000000-0008-0000-0300-00002E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303" name="正方形/長方形 302">
          <a:extLst>
            <a:ext uri="{FF2B5EF4-FFF2-40B4-BE49-F238E27FC236}">
              <a16:creationId xmlns:a16="http://schemas.microsoft.com/office/drawing/2014/main" id="{00000000-0008-0000-0300-00002F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4" name="正方形/長方形 303">
          <a:extLst>
            <a:ext uri="{FF2B5EF4-FFF2-40B4-BE49-F238E27FC236}">
              <a16:creationId xmlns:a16="http://schemas.microsoft.com/office/drawing/2014/main" id="{00000000-0008-0000-0300-000030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5" name="正方形/長方形 304">
          <a:extLst>
            <a:ext uri="{FF2B5EF4-FFF2-40B4-BE49-F238E27FC236}">
              <a16:creationId xmlns:a16="http://schemas.microsoft.com/office/drawing/2014/main" id="{00000000-0008-0000-0300-000031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保育部門や消防部門などを直営で行っているものの、事務事業や組織を見直すことにより、近年は類似団体内平均値と概ね同水準で推移している。</a:t>
          </a:r>
        </a:p>
        <a:p>
          <a:r>
            <a:rPr kumimoji="1" lang="ja-JP" altLang="en-US" sz="1300">
              <a:latin typeface="ＭＳ Ｐゴシック" panose="020B0600070205080204" pitchFamily="50" charset="-128"/>
              <a:ea typeface="ＭＳ Ｐゴシック" panose="020B0600070205080204" pitchFamily="50" charset="-128"/>
            </a:rPr>
            <a:t>　今後も類似団体内平均値を大きく上回ることのないよう、業務や職務の分析・評価を行いながら職務に見合った人材を必要な人数だけ適材適所に配置する定員管理に努める。</a:t>
          </a:r>
        </a:p>
      </xdr:txBody>
    </xdr:sp>
    <xdr:clientData/>
  </xdr:twoCellAnchor>
  <xdr:oneCellAnchor>
    <xdr:from>
      <xdr:col>61</xdr:col>
      <xdr:colOff>6350</xdr:colOff>
      <xdr:row>54</xdr:row>
      <xdr:rowOff>139700</xdr:rowOff>
    </xdr:from>
    <xdr:ext cx="349839" cy="225703"/>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2" name="定員管理の状況グラフ枠">
          <a:extLst>
            <a:ext uri="{FF2B5EF4-FFF2-40B4-BE49-F238E27FC236}">
              <a16:creationId xmlns:a16="http://schemas.microsoft.com/office/drawing/2014/main" id="{00000000-0008-0000-0300-000042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112113</xdr:rowOff>
    </xdr:from>
    <xdr:to>
      <xdr:col>81</xdr:col>
      <xdr:colOff>44450</xdr:colOff>
      <xdr:row>67</xdr:row>
      <xdr:rowOff>69286</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flipV="1">
          <a:off x="17018000" y="9884763"/>
          <a:ext cx="0" cy="16716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41363</xdr:rowOff>
    </xdr:from>
    <xdr:ext cx="762000" cy="259045"/>
    <xdr:sp macro="" textlink="">
      <xdr:nvSpPr>
        <xdr:cNvPr id="324" name="定員管理の状況最小値テキスト">
          <a:extLst>
            <a:ext uri="{FF2B5EF4-FFF2-40B4-BE49-F238E27FC236}">
              <a16:creationId xmlns:a16="http://schemas.microsoft.com/office/drawing/2014/main" id="{00000000-0008-0000-0300-000044010000}"/>
            </a:ext>
          </a:extLst>
        </xdr:cNvPr>
        <xdr:cNvSpPr txBox="1"/>
      </xdr:nvSpPr>
      <xdr:spPr>
        <a:xfrm>
          <a:off x="17106900" y="11528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69286</xdr:rowOff>
    </xdr:from>
    <xdr:to>
      <xdr:col>81</xdr:col>
      <xdr:colOff>133350</xdr:colOff>
      <xdr:row>67</xdr:row>
      <xdr:rowOff>69286</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6929100" y="11556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27040</xdr:rowOff>
    </xdr:from>
    <xdr:ext cx="762000" cy="259045"/>
    <xdr:sp macro="" textlink="">
      <xdr:nvSpPr>
        <xdr:cNvPr id="326" name="定員管理の状況最大値テキスト">
          <a:extLst>
            <a:ext uri="{FF2B5EF4-FFF2-40B4-BE49-F238E27FC236}">
              <a16:creationId xmlns:a16="http://schemas.microsoft.com/office/drawing/2014/main" id="{00000000-0008-0000-0300-000046010000}"/>
            </a:ext>
          </a:extLst>
        </xdr:cNvPr>
        <xdr:cNvSpPr txBox="1"/>
      </xdr:nvSpPr>
      <xdr:spPr>
        <a:xfrm>
          <a:off x="17106900" y="9628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112113</xdr:rowOff>
    </xdr:from>
    <xdr:to>
      <xdr:col>81</xdr:col>
      <xdr:colOff>133350</xdr:colOff>
      <xdr:row>57</xdr:row>
      <xdr:rowOff>112113</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6929100" y="9884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79163</xdr:rowOff>
    </xdr:from>
    <xdr:to>
      <xdr:col>81</xdr:col>
      <xdr:colOff>44450</xdr:colOff>
      <xdr:row>61</xdr:row>
      <xdr:rowOff>91229</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6179800" y="10537613"/>
          <a:ext cx="838200" cy="12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145291</xdr:rowOff>
    </xdr:from>
    <xdr:ext cx="762000" cy="259045"/>
    <xdr:sp macro="" textlink="">
      <xdr:nvSpPr>
        <xdr:cNvPr id="329" name="定員管理の状況平均値テキスト">
          <a:extLst>
            <a:ext uri="{FF2B5EF4-FFF2-40B4-BE49-F238E27FC236}">
              <a16:creationId xmlns:a16="http://schemas.microsoft.com/office/drawing/2014/main" id="{00000000-0008-0000-0300-000049010000}"/>
            </a:ext>
          </a:extLst>
        </xdr:cNvPr>
        <xdr:cNvSpPr txBox="1"/>
      </xdr:nvSpPr>
      <xdr:spPr>
        <a:xfrm>
          <a:off x="17106900" y="102608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128764</xdr:rowOff>
    </xdr:from>
    <xdr:to>
      <xdr:col>81</xdr:col>
      <xdr:colOff>95250</xdr:colOff>
      <xdr:row>61</xdr:row>
      <xdr:rowOff>58914</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6967200" y="10415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162137</xdr:rowOff>
    </xdr:from>
    <xdr:to>
      <xdr:col>77</xdr:col>
      <xdr:colOff>44450</xdr:colOff>
      <xdr:row>61</xdr:row>
      <xdr:rowOff>79163</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5290800" y="10449137"/>
          <a:ext cx="889000" cy="88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95250</xdr:rowOff>
    </xdr:from>
    <xdr:to>
      <xdr:col>77</xdr:col>
      <xdr:colOff>95250</xdr:colOff>
      <xdr:row>61</xdr:row>
      <xdr:rowOff>25400</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6129000" y="1038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35577</xdr:rowOff>
    </xdr:from>
    <xdr:ext cx="7366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798800" y="10151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160796</xdr:rowOff>
    </xdr:from>
    <xdr:to>
      <xdr:col>72</xdr:col>
      <xdr:colOff>203200</xdr:colOff>
      <xdr:row>60</xdr:row>
      <xdr:rowOff>162137</xdr:rowOff>
    </xdr:to>
    <xdr:cxnSp macro="">
      <xdr:nvCxnSpPr>
        <xdr:cNvPr id="334" name="直線コネクタ 333">
          <a:extLst>
            <a:ext uri="{FF2B5EF4-FFF2-40B4-BE49-F238E27FC236}">
              <a16:creationId xmlns:a16="http://schemas.microsoft.com/office/drawing/2014/main" id="{00000000-0008-0000-0300-00004E010000}"/>
            </a:ext>
          </a:extLst>
        </xdr:cNvPr>
        <xdr:cNvCxnSpPr/>
      </xdr:nvCxnSpPr>
      <xdr:spPr>
        <a:xfrm>
          <a:off x="14401800" y="10447796"/>
          <a:ext cx="889000" cy="1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93910</xdr:rowOff>
    </xdr:from>
    <xdr:to>
      <xdr:col>73</xdr:col>
      <xdr:colOff>44450</xdr:colOff>
      <xdr:row>61</xdr:row>
      <xdr:rowOff>24060</xdr:rowOff>
    </xdr:to>
    <xdr:sp macro="" textlink="">
      <xdr:nvSpPr>
        <xdr:cNvPr id="335" name="フローチャート: 判断 334">
          <a:extLst>
            <a:ext uri="{FF2B5EF4-FFF2-40B4-BE49-F238E27FC236}">
              <a16:creationId xmlns:a16="http://schemas.microsoft.com/office/drawing/2014/main" id="{00000000-0008-0000-0300-00004F010000}"/>
            </a:ext>
          </a:extLst>
        </xdr:cNvPr>
        <xdr:cNvSpPr/>
      </xdr:nvSpPr>
      <xdr:spPr>
        <a:xfrm>
          <a:off x="15240000" y="10380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34237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4909800" y="10149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150071</xdr:rowOff>
    </xdr:from>
    <xdr:to>
      <xdr:col>68</xdr:col>
      <xdr:colOff>152400</xdr:colOff>
      <xdr:row>60</xdr:row>
      <xdr:rowOff>160796</xdr:rowOff>
    </xdr:to>
    <xdr:cxnSp macro="">
      <xdr:nvCxnSpPr>
        <xdr:cNvPr id="337" name="直線コネクタ 336">
          <a:extLst>
            <a:ext uri="{FF2B5EF4-FFF2-40B4-BE49-F238E27FC236}">
              <a16:creationId xmlns:a16="http://schemas.microsoft.com/office/drawing/2014/main" id="{00000000-0008-0000-0300-000051010000}"/>
            </a:ext>
          </a:extLst>
        </xdr:cNvPr>
        <xdr:cNvCxnSpPr/>
      </xdr:nvCxnSpPr>
      <xdr:spPr>
        <a:xfrm>
          <a:off x="13512800" y="10437071"/>
          <a:ext cx="889000" cy="10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85866</xdr:rowOff>
    </xdr:from>
    <xdr:to>
      <xdr:col>68</xdr:col>
      <xdr:colOff>203200</xdr:colOff>
      <xdr:row>61</xdr:row>
      <xdr:rowOff>16016</xdr:rowOff>
    </xdr:to>
    <xdr:sp macro="" textlink="">
      <xdr:nvSpPr>
        <xdr:cNvPr id="338" name="フローチャート: 判断 337">
          <a:extLst>
            <a:ext uri="{FF2B5EF4-FFF2-40B4-BE49-F238E27FC236}">
              <a16:creationId xmlns:a16="http://schemas.microsoft.com/office/drawing/2014/main" id="{00000000-0008-0000-0300-000052010000}"/>
            </a:ext>
          </a:extLst>
        </xdr:cNvPr>
        <xdr:cNvSpPr/>
      </xdr:nvSpPr>
      <xdr:spPr>
        <a:xfrm>
          <a:off x="14351000" y="10372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26193</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020800" y="10141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81845</xdr:rowOff>
    </xdr:from>
    <xdr:to>
      <xdr:col>64</xdr:col>
      <xdr:colOff>152400</xdr:colOff>
      <xdr:row>61</xdr:row>
      <xdr:rowOff>11995</xdr:rowOff>
    </xdr:to>
    <xdr:sp macro="" textlink="">
      <xdr:nvSpPr>
        <xdr:cNvPr id="340" name="フローチャート: 判断 339">
          <a:extLst>
            <a:ext uri="{FF2B5EF4-FFF2-40B4-BE49-F238E27FC236}">
              <a16:creationId xmlns:a16="http://schemas.microsoft.com/office/drawing/2014/main" id="{00000000-0008-0000-0300-000054010000}"/>
            </a:ext>
          </a:extLst>
        </xdr:cNvPr>
        <xdr:cNvSpPr/>
      </xdr:nvSpPr>
      <xdr:spPr>
        <a:xfrm>
          <a:off x="13462000" y="10368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22172</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3131800" y="10137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40429</xdr:rowOff>
    </xdr:from>
    <xdr:to>
      <xdr:col>81</xdr:col>
      <xdr:colOff>95250</xdr:colOff>
      <xdr:row>61</xdr:row>
      <xdr:rowOff>142029</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6967200" y="10498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12506</xdr:rowOff>
    </xdr:from>
    <xdr:ext cx="762000" cy="259045"/>
    <xdr:sp macro="" textlink="">
      <xdr:nvSpPr>
        <xdr:cNvPr id="348" name="定員管理の状況該当値テキスト">
          <a:extLst>
            <a:ext uri="{FF2B5EF4-FFF2-40B4-BE49-F238E27FC236}">
              <a16:creationId xmlns:a16="http://schemas.microsoft.com/office/drawing/2014/main" id="{00000000-0008-0000-0300-00005C010000}"/>
            </a:ext>
          </a:extLst>
        </xdr:cNvPr>
        <xdr:cNvSpPr txBox="1"/>
      </xdr:nvSpPr>
      <xdr:spPr>
        <a:xfrm>
          <a:off x="17106900" y="104709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28363</xdr:rowOff>
    </xdr:from>
    <xdr:to>
      <xdr:col>77</xdr:col>
      <xdr:colOff>95250</xdr:colOff>
      <xdr:row>61</xdr:row>
      <xdr:rowOff>129963</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6129000" y="10486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114740</xdr:rowOff>
    </xdr:from>
    <xdr:ext cx="7366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5798800" y="105731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111337</xdr:rowOff>
    </xdr:from>
    <xdr:to>
      <xdr:col>73</xdr:col>
      <xdr:colOff>44450</xdr:colOff>
      <xdr:row>61</xdr:row>
      <xdr:rowOff>41487</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5240000" y="10398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26264</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4909800" y="104847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109996</xdr:rowOff>
    </xdr:from>
    <xdr:to>
      <xdr:col>68</xdr:col>
      <xdr:colOff>203200</xdr:colOff>
      <xdr:row>61</xdr:row>
      <xdr:rowOff>40146</xdr:rowOff>
    </xdr:to>
    <xdr:sp macro="" textlink="">
      <xdr:nvSpPr>
        <xdr:cNvPr id="353" name="楕円 352">
          <a:extLst>
            <a:ext uri="{FF2B5EF4-FFF2-40B4-BE49-F238E27FC236}">
              <a16:creationId xmlns:a16="http://schemas.microsoft.com/office/drawing/2014/main" id="{00000000-0008-0000-0300-000061010000}"/>
            </a:ext>
          </a:extLst>
        </xdr:cNvPr>
        <xdr:cNvSpPr/>
      </xdr:nvSpPr>
      <xdr:spPr>
        <a:xfrm>
          <a:off x="14351000" y="10396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24923</xdr:rowOff>
    </xdr:from>
    <xdr:ext cx="762000" cy="259045"/>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4020800" y="10483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99271</xdr:rowOff>
    </xdr:from>
    <xdr:to>
      <xdr:col>64</xdr:col>
      <xdr:colOff>152400</xdr:colOff>
      <xdr:row>61</xdr:row>
      <xdr:rowOff>29421</xdr:rowOff>
    </xdr:to>
    <xdr:sp macro="" textlink="">
      <xdr:nvSpPr>
        <xdr:cNvPr id="355" name="楕円 354">
          <a:extLst>
            <a:ext uri="{FF2B5EF4-FFF2-40B4-BE49-F238E27FC236}">
              <a16:creationId xmlns:a16="http://schemas.microsoft.com/office/drawing/2014/main" id="{00000000-0008-0000-0300-000063010000}"/>
            </a:ext>
          </a:extLst>
        </xdr:cNvPr>
        <xdr:cNvSpPr/>
      </xdr:nvSpPr>
      <xdr:spPr>
        <a:xfrm>
          <a:off x="13462000" y="10386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14198</xdr:rowOff>
    </xdr:from>
    <xdr:ext cx="762000" cy="259045"/>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3131800" y="10472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5" name="正方形/長方形 364">
          <a:extLst>
            <a:ext uri="{FF2B5EF4-FFF2-40B4-BE49-F238E27FC236}">
              <a16:creationId xmlns:a16="http://schemas.microsoft.com/office/drawing/2014/main" id="{00000000-0008-0000-0300-00006D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6" name="正方形/長方形 365">
          <a:extLst>
            <a:ext uri="{FF2B5EF4-FFF2-40B4-BE49-F238E27FC236}">
              <a16:creationId xmlns:a16="http://schemas.microsoft.com/office/drawing/2014/main" id="{00000000-0008-0000-0300-00006E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7" name="正方形/長方形 366">
          <a:extLst>
            <a:ext uri="{FF2B5EF4-FFF2-40B4-BE49-F238E27FC236}">
              <a16:creationId xmlns:a16="http://schemas.microsoft.com/office/drawing/2014/main" id="{00000000-0008-0000-0300-00006F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8" name="正方形/長方形 367">
          <a:extLst>
            <a:ext uri="{FF2B5EF4-FFF2-40B4-BE49-F238E27FC236}">
              <a16:creationId xmlns:a16="http://schemas.microsoft.com/office/drawing/2014/main" id="{00000000-0008-0000-0300-000070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　建設事業債等については、緊急性が高いものを除き、極力発行を抑えているため、比率は改善傾向にある。また、令和</a:t>
          </a:r>
          <a:r>
            <a:rPr kumimoji="1" lang="en-US" altLang="ja-JP" sz="1300">
              <a:solidFill>
                <a:schemeClr val="tx1"/>
              </a:solidFill>
              <a:latin typeface="ＭＳ Ｐゴシック" panose="020B0600070205080204" pitchFamily="50" charset="-128"/>
              <a:ea typeface="ＭＳ Ｐゴシック" panose="020B0600070205080204" pitchFamily="50" charset="-128"/>
            </a:rPr>
            <a:t>6</a:t>
          </a:r>
          <a:r>
            <a:rPr kumimoji="1" lang="ja-JP" altLang="en-US" sz="1300">
              <a:solidFill>
                <a:schemeClr val="tx1"/>
              </a:solidFill>
              <a:latin typeface="ＭＳ Ｐゴシック" panose="020B0600070205080204" pitchFamily="50" charset="-128"/>
              <a:ea typeface="ＭＳ Ｐゴシック" panose="020B0600070205080204" pitchFamily="50" charset="-128"/>
            </a:rPr>
            <a:t>年度は前年度に比べ</a:t>
          </a:r>
          <a:r>
            <a:rPr kumimoji="1" lang="en-US" altLang="ja-JP" sz="1300">
              <a:solidFill>
                <a:schemeClr val="tx1"/>
              </a:solidFill>
              <a:latin typeface="ＭＳ Ｐゴシック" panose="020B0600070205080204" pitchFamily="50" charset="-128"/>
              <a:ea typeface="ＭＳ Ｐゴシック" panose="020B0600070205080204" pitchFamily="50" charset="-128"/>
            </a:rPr>
            <a:t>0.6</a:t>
          </a:r>
          <a:r>
            <a:rPr kumimoji="1" lang="ja-JP" altLang="en-US" sz="1300">
              <a:solidFill>
                <a:schemeClr val="tx1"/>
              </a:solidFill>
              <a:latin typeface="ＭＳ Ｐゴシック" panose="020B0600070205080204" pitchFamily="50" charset="-128"/>
              <a:ea typeface="ＭＳ Ｐゴシック" panose="020B0600070205080204" pitchFamily="50" charset="-128"/>
            </a:rPr>
            <a:t>ポイント改善し、類似団体内平均値を下回った。</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　今後とも、緊急度・住民ニーズを的確に把握した事業の選択により、過度の財政負担の生じることのないよう地方債を発行するなど、改善に努めていく。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80" name="テキスト ボックス 379">
          <a:extLst>
            <a:ext uri="{FF2B5EF4-FFF2-40B4-BE49-F238E27FC236}">
              <a16:creationId xmlns:a16="http://schemas.microsoft.com/office/drawing/2014/main" id="{00000000-0008-0000-0300-00007C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3" name="公債費負担の状況グラフ枠">
          <a:extLst>
            <a:ext uri="{FF2B5EF4-FFF2-40B4-BE49-F238E27FC236}">
              <a16:creationId xmlns:a16="http://schemas.microsoft.com/office/drawing/2014/main" id="{00000000-0008-0000-0300-00007F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102447</xdr:rowOff>
    </xdr:from>
    <xdr:to>
      <xdr:col>81</xdr:col>
      <xdr:colOff>44450</xdr:colOff>
      <xdr:row>45</xdr:row>
      <xdr:rowOff>162560</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7018000" y="6446097"/>
          <a:ext cx="0" cy="143171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134637</xdr:rowOff>
    </xdr:from>
    <xdr:ext cx="762000" cy="259045"/>
    <xdr:sp macro="" textlink="">
      <xdr:nvSpPr>
        <xdr:cNvPr id="385" name="公債費負担の状況最小値テキスト">
          <a:extLst>
            <a:ext uri="{FF2B5EF4-FFF2-40B4-BE49-F238E27FC236}">
              <a16:creationId xmlns:a16="http://schemas.microsoft.com/office/drawing/2014/main" id="{00000000-0008-0000-0300-000081010000}"/>
            </a:ext>
          </a:extLst>
        </xdr:cNvPr>
        <xdr:cNvSpPr txBox="1"/>
      </xdr:nvSpPr>
      <xdr:spPr>
        <a:xfrm>
          <a:off x="17106900" y="7849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162560</xdr:rowOff>
    </xdr:from>
    <xdr:to>
      <xdr:col>81</xdr:col>
      <xdr:colOff>133350</xdr:colOff>
      <xdr:row>45</xdr:row>
      <xdr:rowOff>162560</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6929100" y="7877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17374</xdr:rowOff>
    </xdr:from>
    <xdr:ext cx="762000" cy="259045"/>
    <xdr:sp macro="" textlink="">
      <xdr:nvSpPr>
        <xdr:cNvPr id="387" name="公債費負担の状況最大値テキスト">
          <a:extLst>
            <a:ext uri="{FF2B5EF4-FFF2-40B4-BE49-F238E27FC236}">
              <a16:creationId xmlns:a16="http://schemas.microsoft.com/office/drawing/2014/main" id="{00000000-0008-0000-0300-000083010000}"/>
            </a:ext>
          </a:extLst>
        </xdr:cNvPr>
        <xdr:cNvSpPr txBox="1"/>
      </xdr:nvSpPr>
      <xdr:spPr>
        <a:xfrm>
          <a:off x="17106900" y="61895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102447</xdr:rowOff>
    </xdr:from>
    <xdr:to>
      <xdr:col>81</xdr:col>
      <xdr:colOff>133350</xdr:colOff>
      <xdr:row>37</xdr:row>
      <xdr:rowOff>102447</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6929100" y="64460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127000</xdr:rowOff>
    </xdr:from>
    <xdr:to>
      <xdr:col>81</xdr:col>
      <xdr:colOff>44450</xdr:colOff>
      <xdr:row>41</xdr:row>
      <xdr:rowOff>3810</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flipV="1">
          <a:off x="16179800" y="6985000"/>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37694</xdr:rowOff>
    </xdr:from>
    <xdr:ext cx="762000" cy="259045"/>
    <xdr:sp macro="" textlink="">
      <xdr:nvSpPr>
        <xdr:cNvPr id="390" name="公債費負担の状況平均値テキスト">
          <a:extLst>
            <a:ext uri="{FF2B5EF4-FFF2-40B4-BE49-F238E27FC236}">
              <a16:creationId xmlns:a16="http://schemas.microsoft.com/office/drawing/2014/main" id="{00000000-0008-0000-0300-000086010000}"/>
            </a:ext>
          </a:extLst>
        </xdr:cNvPr>
        <xdr:cNvSpPr txBox="1"/>
      </xdr:nvSpPr>
      <xdr:spPr>
        <a:xfrm>
          <a:off x="17106900" y="70671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65617</xdr:rowOff>
    </xdr:from>
    <xdr:to>
      <xdr:col>81</xdr:col>
      <xdr:colOff>95250</xdr:colOff>
      <xdr:row>41</xdr:row>
      <xdr:rowOff>167217</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69672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3810</xdr:rowOff>
    </xdr:from>
    <xdr:to>
      <xdr:col>77</xdr:col>
      <xdr:colOff>44450</xdr:colOff>
      <xdr:row>41</xdr:row>
      <xdr:rowOff>44027</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flipV="1">
          <a:off x="15290800" y="7033260"/>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65617</xdr:rowOff>
    </xdr:from>
    <xdr:to>
      <xdr:col>77</xdr:col>
      <xdr:colOff>95250</xdr:colOff>
      <xdr:row>41</xdr:row>
      <xdr:rowOff>167217</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6129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151994</xdr:rowOff>
    </xdr:from>
    <xdr:ext cx="7366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798800" y="71814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44027</xdr:rowOff>
    </xdr:from>
    <xdr:to>
      <xdr:col>72</xdr:col>
      <xdr:colOff>203200</xdr:colOff>
      <xdr:row>41</xdr:row>
      <xdr:rowOff>116417</xdr:rowOff>
    </xdr:to>
    <xdr:cxnSp macro="">
      <xdr:nvCxnSpPr>
        <xdr:cNvPr id="395" name="直線コネクタ 394">
          <a:extLst>
            <a:ext uri="{FF2B5EF4-FFF2-40B4-BE49-F238E27FC236}">
              <a16:creationId xmlns:a16="http://schemas.microsoft.com/office/drawing/2014/main" id="{00000000-0008-0000-0300-00008B010000}"/>
            </a:ext>
          </a:extLst>
        </xdr:cNvPr>
        <xdr:cNvCxnSpPr/>
      </xdr:nvCxnSpPr>
      <xdr:spPr>
        <a:xfrm flipV="1">
          <a:off x="14401800" y="7073477"/>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81704</xdr:rowOff>
    </xdr:from>
    <xdr:to>
      <xdr:col>73</xdr:col>
      <xdr:colOff>44450</xdr:colOff>
      <xdr:row>42</xdr:row>
      <xdr:rowOff>11854</xdr:rowOff>
    </xdr:to>
    <xdr:sp macro="" textlink="">
      <xdr:nvSpPr>
        <xdr:cNvPr id="396" name="フローチャート: 判断 395">
          <a:extLst>
            <a:ext uri="{FF2B5EF4-FFF2-40B4-BE49-F238E27FC236}">
              <a16:creationId xmlns:a16="http://schemas.microsoft.com/office/drawing/2014/main" id="{00000000-0008-0000-0300-00008C010000}"/>
            </a:ext>
          </a:extLst>
        </xdr:cNvPr>
        <xdr:cNvSpPr/>
      </xdr:nvSpPr>
      <xdr:spPr>
        <a:xfrm>
          <a:off x="15240000" y="711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168081</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909800" y="7197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116417</xdr:rowOff>
    </xdr:from>
    <xdr:to>
      <xdr:col>68</xdr:col>
      <xdr:colOff>152400</xdr:colOff>
      <xdr:row>42</xdr:row>
      <xdr:rowOff>33444</xdr:rowOff>
    </xdr:to>
    <xdr:cxnSp macro="">
      <xdr:nvCxnSpPr>
        <xdr:cNvPr id="398" name="直線コネクタ 397">
          <a:extLst>
            <a:ext uri="{FF2B5EF4-FFF2-40B4-BE49-F238E27FC236}">
              <a16:creationId xmlns:a16="http://schemas.microsoft.com/office/drawing/2014/main" id="{00000000-0008-0000-0300-00008E010000}"/>
            </a:ext>
          </a:extLst>
        </xdr:cNvPr>
        <xdr:cNvCxnSpPr/>
      </xdr:nvCxnSpPr>
      <xdr:spPr>
        <a:xfrm flipV="1">
          <a:off x="13512800" y="7145867"/>
          <a:ext cx="889000" cy="88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81704</xdr:rowOff>
    </xdr:from>
    <xdr:to>
      <xdr:col>68</xdr:col>
      <xdr:colOff>203200</xdr:colOff>
      <xdr:row>42</xdr:row>
      <xdr:rowOff>11854</xdr:rowOff>
    </xdr:to>
    <xdr:sp macro="" textlink="">
      <xdr:nvSpPr>
        <xdr:cNvPr id="399" name="フローチャート: 判断 398">
          <a:extLst>
            <a:ext uri="{FF2B5EF4-FFF2-40B4-BE49-F238E27FC236}">
              <a16:creationId xmlns:a16="http://schemas.microsoft.com/office/drawing/2014/main" id="{00000000-0008-0000-0300-00008F010000}"/>
            </a:ext>
          </a:extLst>
        </xdr:cNvPr>
        <xdr:cNvSpPr/>
      </xdr:nvSpPr>
      <xdr:spPr>
        <a:xfrm>
          <a:off x="14351000" y="711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168081</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020800" y="7197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89746</xdr:rowOff>
    </xdr:from>
    <xdr:to>
      <xdr:col>64</xdr:col>
      <xdr:colOff>152400</xdr:colOff>
      <xdr:row>42</xdr:row>
      <xdr:rowOff>19896</xdr:rowOff>
    </xdr:to>
    <xdr:sp macro="" textlink="">
      <xdr:nvSpPr>
        <xdr:cNvPr id="401" name="フローチャート: 判断 400">
          <a:extLst>
            <a:ext uri="{FF2B5EF4-FFF2-40B4-BE49-F238E27FC236}">
              <a16:creationId xmlns:a16="http://schemas.microsoft.com/office/drawing/2014/main" id="{00000000-0008-0000-0300-000091010000}"/>
            </a:ext>
          </a:extLst>
        </xdr:cNvPr>
        <xdr:cNvSpPr/>
      </xdr:nvSpPr>
      <xdr:spPr>
        <a:xfrm>
          <a:off x="13462000" y="711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30073</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3131800" y="6888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76200</xdr:rowOff>
    </xdr:from>
    <xdr:to>
      <xdr:col>81</xdr:col>
      <xdr:colOff>95250</xdr:colOff>
      <xdr:row>41</xdr:row>
      <xdr:rowOff>6350</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69672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92727</xdr:rowOff>
    </xdr:from>
    <xdr:ext cx="762000" cy="259045"/>
    <xdr:sp macro="" textlink="">
      <xdr:nvSpPr>
        <xdr:cNvPr id="409" name="公債費負担の状況該当値テキスト">
          <a:extLst>
            <a:ext uri="{FF2B5EF4-FFF2-40B4-BE49-F238E27FC236}">
              <a16:creationId xmlns:a16="http://schemas.microsoft.com/office/drawing/2014/main" id="{00000000-0008-0000-0300-000099010000}"/>
            </a:ext>
          </a:extLst>
        </xdr:cNvPr>
        <xdr:cNvSpPr txBox="1"/>
      </xdr:nvSpPr>
      <xdr:spPr>
        <a:xfrm>
          <a:off x="17106900" y="677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124460</xdr:rowOff>
    </xdr:from>
    <xdr:to>
      <xdr:col>77</xdr:col>
      <xdr:colOff>95250</xdr:colOff>
      <xdr:row>41</xdr:row>
      <xdr:rowOff>54610</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6129000" y="698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64787</xdr:rowOff>
    </xdr:from>
    <xdr:ext cx="7366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5798800" y="6751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164677</xdr:rowOff>
    </xdr:from>
    <xdr:to>
      <xdr:col>73</xdr:col>
      <xdr:colOff>44450</xdr:colOff>
      <xdr:row>41</xdr:row>
      <xdr:rowOff>94827</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5240000" y="7022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105004</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4909800" y="6791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65617</xdr:rowOff>
    </xdr:from>
    <xdr:to>
      <xdr:col>68</xdr:col>
      <xdr:colOff>203200</xdr:colOff>
      <xdr:row>41</xdr:row>
      <xdr:rowOff>167217</xdr:rowOff>
    </xdr:to>
    <xdr:sp macro="" textlink="">
      <xdr:nvSpPr>
        <xdr:cNvPr id="414" name="楕円 413">
          <a:extLst>
            <a:ext uri="{FF2B5EF4-FFF2-40B4-BE49-F238E27FC236}">
              <a16:creationId xmlns:a16="http://schemas.microsoft.com/office/drawing/2014/main" id="{00000000-0008-0000-0300-00009E010000}"/>
            </a:ext>
          </a:extLst>
        </xdr:cNvPr>
        <xdr:cNvSpPr/>
      </xdr:nvSpPr>
      <xdr:spPr>
        <a:xfrm>
          <a:off x="14351000" y="709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5944</xdr:rowOff>
    </xdr:from>
    <xdr:ext cx="762000" cy="259045"/>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4020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154094</xdr:rowOff>
    </xdr:from>
    <xdr:to>
      <xdr:col>64</xdr:col>
      <xdr:colOff>152400</xdr:colOff>
      <xdr:row>42</xdr:row>
      <xdr:rowOff>84244</xdr:rowOff>
    </xdr:to>
    <xdr:sp macro="" textlink="">
      <xdr:nvSpPr>
        <xdr:cNvPr id="416" name="楕円 415">
          <a:extLst>
            <a:ext uri="{FF2B5EF4-FFF2-40B4-BE49-F238E27FC236}">
              <a16:creationId xmlns:a16="http://schemas.microsoft.com/office/drawing/2014/main" id="{00000000-0008-0000-0300-0000A0010000}"/>
            </a:ext>
          </a:extLst>
        </xdr:cNvPr>
        <xdr:cNvSpPr/>
      </xdr:nvSpPr>
      <xdr:spPr>
        <a:xfrm>
          <a:off x="13462000" y="7183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69021</xdr:rowOff>
    </xdr:from>
    <xdr:ext cx="762000" cy="259045"/>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3131800" y="7269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7" name="正方形/長方形 426">
          <a:extLst>
            <a:ext uri="{FF2B5EF4-FFF2-40B4-BE49-F238E27FC236}">
              <a16:creationId xmlns:a16="http://schemas.microsoft.com/office/drawing/2014/main" id="{00000000-0008-0000-0300-0000AB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8" name="正方形/長方形 427">
          <a:extLst>
            <a:ext uri="{FF2B5EF4-FFF2-40B4-BE49-F238E27FC236}">
              <a16:creationId xmlns:a16="http://schemas.microsoft.com/office/drawing/2014/main" id="{00000000-0008-0000-0300-0000AC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9" name="正方形/長方形 428">
          <a:extLst>
            <a:ext uri="{FF2B5EF4-FFF2-40B4-BE49-F238E27FC236}">
              <a16:creationId xmlns:a16="http://schemas.microsoft.com/office/drawing/2014/main" id="{00000000-0008-0000-0300-0000AD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将来負担比率については、類似団体内平均値を上回っており、主な要因としては、一般会計において平成</a:t>
          </a:r>
          <a:r>
            <a:rPr kumimoji="1" lang="en-US" altLang="ja-JP" sz="1300">
              <a:latin typeface="ＭＳ Ｐゴシック" panose="020B0600070205080204" pitchFamily="50" charset="-128"/>
              <a:ea typeface="ＭＳ Ｐゴシック" panose="020B0600070205080204" pitchFamily="50" charset="-128"/>
            </a:rPr>
            <a:t>24</a:t>
          </a:r>
          <a:r>
            <a:rPr kumimoji="1" lang="ja-JP" altLang="en-US" sz="1300">
              <a:latin typeface="ＭＳ Ｐゴシック" panose="020B0600070205080204" pitchFamily="50" charset="-128"/>
              <a:ea typeface="ＭＳ Ｐゴシック" panose="020B0600070205080204" pitchFamily="50" charset="-128"/>
            </a:rPr>
            <a:t>年度に第三セクター等改革推進債を活用し、第三セクターを解散したことにより地方債残高が増加したこと、また下水道事業会計においても地方債残高が多いことなどがあげられる。</a:t>
          </a:r>
        </a:p>
        <a:p>
          <a:r>
            <a:rPr kumimoji="1" lang="ja-JP" altLang="en-US" sz="1300">
              <a:latin typeface="ＭＳ Ｐゴシック" panose="020B0600070205080204" pitchFamily="50" charset="-128"/>
              <a:ea typeface="ＭＳ Ｐゴシック" panose="020B0600070205080204" pitchFamily="50" charset="-128"/>
            </a:rPr>
            <a:t>　近年は、地方債発行を必要最小限に抑制し残高を減少させるよう努めているが、今後も行財政改革を進め、財政の健全化を図る。</a:t>
          </a:r>
        </a:p>
      </xdr:txBody>
    </xdr:sp>
    <xdr:clientData/>
  </xdr:twoCellAnchor>
  <xdr:oneCellAnchor>
    <xdr:from>
      <xdr:col>61</xdr:col>
      <xdr:colOff>6350</xdr:colOff>
      <xdr:row>10</xdr:row>
      <xdr:rowOff>63500</xdr:rowOff>
    </xdr:from>
    <xdr:ext cx="298543" cy="225703"/>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7" name="将来負担の状況グラフ枠">
          <a:extLst>
            <a:ext uri="{FF2B5EF4-FFF2-40B4-BE49-F238E27FC236}">
              <a16:creationId xmlns:a16="http://schemas.microsoft.com/office/drawing/2014/main" id="{00000000-0008-0000-0300-0000BF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37132</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flipV="1">
          <a:off x="17018000" y="2313214"/>
          <a:ext cx="0" cy="166726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9209</xdr:rowOff>
    </xdr:from>
    <xdr:ext cx="762000" cy="259045"/>
    <xdr:sp macro="" textlink="">
      <xdr:nvSpPr>
        <xdr:cNvPr id="449" name="将来負担の状況最小値テキスト">
          <a:extLst>
            <a:ext uri="{FF2B5EF4-FFF2-40B4-BE49-F238E27FC236}">
              <a16:creationId xmlns:a16="http://schemas.microsoft.com/office/drawing/2014/main" id="{00000000-0008-0000-0300-0000C1010000}"/>
            </a:ext>
          </a:extLst>
        </xdr:cNvPr>
        <xdr:cNvSpPr txBox="1"/>
      </xdr:nvSpPr>
      <xdr:spPr>
        <a:xfrm>
          <a:off x="17106900" y="39525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37132</xdr:rowOff>
    </xdr:from>
    <xdr:to>
      <xdr:col>81</xdr:col>
      <xdr:colOff>133350</xdr:colOff>
      <xdr:row>23</xdr:row>
      <xdr:rowOff>37132</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a:off x="16929100" y="39804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51" name="将来負担の状況最大値テキスト">
          <a:extLst>
            <a:ext uri="{FF2B5EF4-FFF2-40B4-BE49-F238E27FC236}">
              <a16:creationId xmlns:a16="http://schemas.microsoft.com/office/drawing/2014/main" id="{00000000-0008-0000-0300-0000C3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13</xdr:row>
      <xdr:rowOff>170543</xdr:rowOff>
    </xdr:from>
    <xdr:to>
      <xdr:col>81</xdr:col>
      <xdr:colOff>44450</xdr:colOff>
      <xdr:row>14</xdr:row>
      <xdr:rowOff>119743</xdr:rowOff>
    </xdr:to>
    <xdr:cxnSp macro="">
      <xdr:nvCxnSpPr>
        <xdr:cNvPr id="453" name="直線コネクタ 452">
          <a:extLst>
            <a:ext uri="{FF2B5EF4-FFF2-40B4-BE49-F238E27FC236}">
              <a16:creationId xmlns:a16="http://schemas.microsoft.com/office/drawing/2014/main" id="{00000000-0008-0000-0300-0000C5010000}"/>
            </a:ext>
          </a:extLst>
        </xdr:cNvPr>
        <xdr:cNvCxnSpPr/>
      </xdr:nvCxnSpPr>
      <xdr:spPr>
        <a:xfrm flipV="1">
          <a:off x="16179800" y="2399393"/>
          <a:ext cx="8382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62791</xdr:rowOff>
    </xdr:from>
    <xdr:ext cx="762000" cy="259045"/>
    <xdr:sp macro="" textlink="">
      <xdr:nvSpPr>
        <xdr:cNvPr id="454" name="将来負担の状況平均値テキスト">
          <a:extLst>
            <a:ext uri="{FF2B5EF4-FFF2-40B4-BE49-F238E27FC236}">
              <a16:creationId xmlns:a16="http://schemas.microsoft.com/office/drawing/2014/main" id="{00000000-0008-0000-0300-0000C6010000}"/>
            </a:ext>
          </a:extLst>
        </xdr:cNvPr>
        <xdr:cNvSpPr txBox="1"/>
      </xdr:nvSpPr>
      <xdr:spPr>
        <a:xfrm>
          <a:off x="17106900" y="2120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119743</xdr:rowOff>
    </xdr:from>
    <xdr:to>
      <xdr:col>77</xdr:col>
      <xdr:colOff>44450</xdr:colOff>
      <xdr:row>14</xdr:row>
      <xdr:rowOff>155363</xdr:rowOff>
    </xdr:to>
    <xdr:cxnSp macro="">
      <xdr:nvCxnSpPr>
        <xdr:cNvPr id="456" name="直線コネクタ 455">
          <a:extLst>
            <a:ext uri="{FF2B5EF4-FFF2-40B4-BE49-F238E27FC236}">
              <a16:creationId xmlns:a16="http://schemas.microsoft.com/office/drawing/2014/main" id="{00000000-0008-0000-0300-0000C8010000}"/>
            </a:ext>
          </a:extLst>
        </xdr:cNvPr>
        <xdr:cNvCxnSpPr/>
      </xdr:nvCxnSpPr>
      <xdr:spPr>
        <a:xfrm flipV="1">
          <a:off x="15290800" y="2520043"/>
          <a:ext cx="889000" cy="35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14</xdr:row>
      <xdr:rowOff>155363</xdr:rowOff>
    </xdr:from>
    <xdr:to>
      <xdr:col>72</xdr:col>
      <xdr:colOff>203200</xdr:colOff>
      <xdr:row>16</xdr:row>
      <xdr:rowOff>60658</xdr:rowOff>
    </xdr:to>
    <xdr:cxnSp macro="">
      <xdr:nvCxnSpPr>
        <xdr:cNvPr id="459" name="直線コネクタ 458">
          <a:extLst>
            <a:ext uri="{FF2B5EF4-FFF2-40B4-BE49-F238E27FC236}">
              <a16:creationId xmlns:a16="http://schemas.microsoft.com/office/drawing/2014/main" id="{00000000-0008-0000-0300-0000CB010000}"/>
            </a:ext>
          </a:extLst>
        </xdr:cNvPr>
        <xdr:cNvCxnSpPr/>
      </xdr:nvCxnSpPr>
      <xdr:spPr>
        <a:xfrm flipV="1">
          <a:off x="14401800" y="2555663"/>
          <a:ext cx="889000" cy="248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33564</xdr:rowOff>
    </xdr:from>
    <xdr:to>
      <xdr:col>73</xdr:col>
      <xdr:colOff>44450</xdr:colOff>
      <xdr:row>13</xdr:row>
      <xdr:rowOff>135164</xdr:rowOff>
    </xdr:to>
    <xdr:sp macro="" textlink="">
      <xdr:nvSpPr>
        <xdr:cNvPr id="460" name="フローチャート: 判断 459">
          <a:extLst>
            <a:ext uri="{FF2B5EF4-FFF2-40B4-BE49-F238E27FC236}">
              <a16:creationId xmlns:a16="http://schemas.microsoft.com/office/drawing/2014/main" id="{00000000-0008-0000-0300-0000CC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42273</xdr:rowOff>
    </xdr:from>
    <xdr:to>
      <xdr:col>68</xdr:col>
      <xdr:colOff>152400</xdr:colOff>
      <xdr:row>16</xdr:row>
      <xdr:rowOff>60658</xdr:rowOff>
    </xdr:to>
    <xdr:cxnSp macro="">
      <xdr:nvCxnSpPr>
        <xdr:cNvPr id="462" name="直線コネクタ 461">
          <a:extLst>
            <a:ext uri="{FF2B5EF4-FFF2-40B4-BE49-F238E27FC236}">
              <a16:creationId xmlns:a16="http://schemas.microsoft.com/office/drawing/2014/main" id="{00000000-0008-0000-0300-0000CE010000}"/>
            </a:ext>
          </a:extLst>
        </xdr:cNvPr>
        <xdr:cNvCxnSpPr/>
      </xdr:nvCxnSpPr>
      <xdr:spPr>
        <a:xfrm>
          <a:off x="13512800" y="2785473"/>
          <a:ext cx="889000" cy="18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33564</xdr:rowOff>
    </xdr:from>
    <xdr:to>
      <xdr:col>68</xdr:col>
      <xdr:colOff>203200</xdr:colOff>
      <xdr:row>13</xdr:row>
      <xdr:rowOff>135164</xdr:rowOff>
    </xdr:to>
    <xdr:sp macro="" textlink="">
      <xdr:nvSpPr>
        <xdr:cNvPr id="463" name="フローチャート: 判断 462">
          <a:extLst>
            <a:ext uri="{FF2B5EF4-FFF2-40B4-BE49-F238E27FC236}">
              <a16:creationId xmlns:a16="http://schemas.microsoft.com/office/drawing/2014/main" id="{00000000-0008-0000-0300-0000CF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9192</xdr:rowOff>
    </xdr:from>
    <xdr:to>
      <xdr:col>64</xdr:col>
      <xdr:colOff>152400</xdr:colOff>
      <xdr:row>14</xdr:row>
      <xdr:rowOff>110792</xdr:rowOff>
    </xdr:to>
    <xdr:sp macro="" textlink="">
      <xdr:nvSpPr>
        <xdr:cNvPr id="465" name="フローチャート: 判断 464">
          <a:extLst>
            <a:ext uri="{FF2B5EF4-FFF2-40B4-BE49-F238E27FC236}">
              <a16:creationId xmlns:a16="http://schemas.microsoft.com/office/drawing/2014/main" id="{00000000-0008-0000-0300-0000D1010000}"/>
            </a:ext>
          </a:extLst>
        </xdr:cNvPr>
        <xdr:cNvSpPr/>
      </xdr:nvSpPr>
      <xdr:spPr>
        <a:xfrm>
          <a:off x="13462000" y="2409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120969</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3131800" y="2178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70" name="テキスト ボックス 469">
          <a:extLst>
            <a:ext uri="{FF2B5EF4-FFF2-40B4-BE49-F238E27FC236}">
              <a16:creationId xmlns:a16="http://schemas.microsoft.com/office/drawing/2014/main" id="{00000000-0008-0000-0300-0000D6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119743</xdr:rowOff>
    </xdr:from>
    <xdr:to>
      <xdr:col>81</xdr:col>
      <xdr:colOff>95250</xdr:colOff>
      <xdr:row>14</xdr:row>
      <xdr:rowOff>49893</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6967200" y="2348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91820</xdr:rowOff>
    </xdr:from>
    <xdr:ext cx="762000" cy="259045"/>
    <xdr:sp macro="" textlink="">
      <xdr:nvSpPr>
        <xdr:cNvPr id="473" name="将来負担の状況該当値テキスト">
          <a:extLst>
            <a:ext uri="{FF2B5EF4-FFF2-40B4-BE49-F238E27FC236}">
              <a16:creationId xmlns:a16="http://schemas.microsoft.com/office/drawing/2014/main" id="{00000000-0008-0000-0300-0000D9010000}"/>
            </a:ext>
          </a:extLst>
        </xdr:cNvPr>
        <xdr:cNvSpPr txBox="1"/>
      </xdr:nvSpPr>
      <xdr:spPr>
        <a:xfrm>
          <a:off x="17106900" y="2320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68943</xdr:rowOff>
    </xdr:from>
    <xdr:to>
      <xdr:col>77</xdr:col>
      <xdr:colOff>95250</xdr:colOff>
      <xdr:row>14</xdr:row>
      <xdr:rowOff>170543</xdr:rowOff>
    </xdr:to>
    <xdr:sp macro="" textlink="">
      <xdr:nvSpPr>
        <xdr:cNvPr id="474" name="楕円 473">
          <a:extLst>
            <a:ext uri="{FF2B5EF4-FFF2-40B4-BE49-F238E27FC236}">
              <a16:creationId xmlns:a16="http://schemas.microsoft.com/office/drawing/2014/main" id="{00000000-0008-0000-0300-0000DA010000}"/>
            </a:ext>
          </a:extLst>
        </xdr:cNvPr>
        <xdr:cNvSpPr/>
      </xdr:nvSpPr>
      <xdr:spPr>
        <a:xfrm>
          <a:off x="16129000" y="2469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155320</xdr:rowOff>
    </xdr:from>
    <xdr:ext cx="736600" cy="259045"/>
    <xdr:sp macro="" textlink="">
      <xdr:nvSpPr>
        <xdr:cNvPr id="475" name="テキスト ボックス 474">
          <a:extLst>
            <a:ext uri="{FF2B5EF4-FFF2-40B4-BE49-F238E27FC236}">
              <a16:creationId xmlns:a16="http://schemas.microsoft.com/office/drawing/2014/main" id="{00000000-0008-0000-0300-0000DB010000}"/>
            </a:ext>
          </a:extLst>
        </xdr:cNvPr>
        <xdr:cNvSpPr txBox="1"/>
      </xdr:nvSpPr>
      <xdr:spPr>
        <a:xfrm>
          <a:off x="15798800" y="25556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104563</xdr:rowOff>
    </xdr:from>
    <xdr:to>
      <xdr:col>73</xdr:col>
      <xdr:colOff>44450</xdr:colOff>
      <xdr:row>15</xdr:row>
      <xdr:rowOff>34713</xdr:rowOff>
    </xdr:to>
    <xdr:sp macro="" textlink="">
      <xdr:nvSpPr>
        <xdr:cNvPr id="476" name="楕円 475">
          <a:extLst>
            <a:ext uri="{FF2B5EF4-FFF2-40B4-BE49-F238E27FC236}">
              <a16:creationId xmlns:a16="http://schemas.microsoft.com/office/drawing/2014/main" id="{00000000-0008-0000-0300-0000DC010000}"/>
            </a:ext>
          </a:extLst>
        </xdr:cNvPr>
        <xdr:cNvSpPr/>
      </xdr:nvSpPr>
      <xdr:spPr>
        <a:xfrm>
          <a:off x="15240000" y="2504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19490</xdr:rowOff>
    </xdr:from>
    <xdr:ext cx="762000" cy="259045"/>
    <xdr:sp macro="" textlink="">
      <xdr:nvSpPr>
        <xdr:cNvPr id="477" name="テキスト ボックス 476">
          <a:extLst>
            <a:ext uri="{FF2B5EF4-FFF2-40B4-BE49-F238E27FC236}">
              <a16:creationId xmlns:a16="http://schemas.microsoft.com/office/drawing/2014/main" id="{00000000-0008-0000-0300-0000DD010000}"/>
            </a:ext>
          </a:extLst>
        </xdr:cNvPr>
        <xdr:cNvSpPr txBox="1"/>
      </xdr:nvSpPr>
      <xdr:spPr>
        <a:xfrm>
          <a:off x="14909800" y="2591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9858</xdr:rowOff>
    </xdr:from>
    <xdr:to>
      <xdr:col>68</xdr:col>
      <xdr:colOff>203200</xdr:colOff>
      <xdr:row>16</xdr:row>
      <xdr:rowOff>111458</xdr:rowOff>
    </xdr:to>
    <xdr:sp macro="" textlink="">
      <xdr:nvSpPr>
        <xdr:cNvPr id="478" name="楕円 477">
          <a:extLst>
            <a:ext uri="{FF2B5EF4-FFF2-40B4-BE49-F238E27FC236}">
              <a16:creationId xmlns:a16="http://schemas.microsoft.com/office/drawing/2014/main" id="{00000000-0008-0000-0300-0000DE010000}"/>
            </a:ext>
          </a:extLst>
        </xdr:cNvPr>
        <xdr:cNvSpPr/>
      </xdr:nvSpPr>
      <xdr:spPr>
        <a:xfrm>
          <a:off x="14351000" y="2753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96235</xdr:rowOff>
    </xdr:from>
    <xdr:ext cx="762000" cy="259045"/>
    <xdr:sp macro="" textlink="">
      <xdr:nvSpPr>
        <xdr:cNvPr id="479" name="テキスト ボックス 478">
          <a:extLst>
            <a:ext uri="{FF2B5EF4-FFF2-40B4-BE49-F238E27FC236}">
              <a16:creationId xmlns:a16="http://schemas.microsoft.com/office/drawing/2014/main" id="{00000000-0008-0000-0300-0000DF010000}"/>
            </a:ext>
          </a:extLst>
        </xdr:cNvPr>
        <xdr:cNvSpPr txBox="1"/>
      </xdr:nvSpPr>
      <xdr:spPr>
        <a:xfrm>
          <a:off x="14020800" y="28394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162923</xdr:rowOff>
    </xdr:from>
    <xdr:to>
      <xdr:col>64</xdr:col>
      <xdr:colOff>152400</xdr:colOff>
      <xdr:row>16</xdr:row>
      <xdr:rowOff>93073</xdr:rowOff>
    </xdr:to>
    <xdr:sp macro="" textlink="">
      <xdr:nvSpPr>
        <xdr:cNvPr id="480" name="楕円 479">
          <a:extLst>
            <a:ext uri="{FF2B5EF4-FFF2-40B4-BE49-F238E27FC236}">
              <a16:creationId xmlns:a16="http://schemas.microsoft.com/office/drawing/2014/main" id="{00000000-0008-0000-0300-0000E0010000}"/>
            </a:ext>
          </a:extLst>
        </xdr:cNvPr>
        <xdr:cNvSpPr/>
      </xdr:nvSpPr>
      <xdr:spPr>
        <a:xfrm>
          <a:off x="13462000" y="2734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77850</xdr:rowOff>
    </xdr:from>
    <xdr:ext cx="762000" cy="259045"/>
    <xdr:sp macro="" textlink="">
      <xdr:nvSpPr>
        <xdr:cNvPr id="481" name="テキスト ボックス 480">
          <a:extLst>
            <a:ext uri="{FF2B5EF4-FFF2-40B4-BE49-F238E27FC236}">
              <a16:creationId xmlns:a16="http://schemas.microsoft.com/office/drawing/2014/main" id="{00000000-0008-0000-0300-0000E1010000}"/>
            </a:ext>
          </a:extLst>
        </xdr:cNvPr>
        <xdr:cNvSpPr txBox="1"/>
      </xdr:nvSpPr>
      <xdr:spPr>
        <a:xfrm>
          <a:off x="13131800" y="2821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大阪府忠岡町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16,317
15,736
3.97
7,789,032
7,584,993
173,901
4,758,939
6,759,504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5.0
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a:t>
          </a:r>
          <a:r>
            <a:rPr kumimoji="1" lang="ja-JP" altLang="en-US" sz="1200">
              <a:solidFill>
                <a:schemeClr val="tx1"/>
              </a:solidFill>
              <a:latin typeface="ＭＳ Ｐゴシック" panose="020B0600070205080204" pitchFamily="50" charset="-128"/>
              <a:ea typeface="ＭＳ Ｐゴシック" panose="020B0600070205080204" pitchFamily="50" charset="-128"/>
            </a:rPr>
            <a:t>令和</a:t>
          </a:r>
          <a:r>
            <a:rPr kumimoji="1" lang="en-US" altLang="ja-JP" sz="1200">
              <a:solidFill>
                <a:schemeClr val="tx1"/>
              </a:solidFill>
              <a:latin typeface="ＭＳ Ｐゴシック" panose="020B0600070205080204" pitchFamily="50" charset="-128"/>
              <a:ea typeface="ＭＳ Ｐゴシック" panose="020B0600070205080204" pitchFamily="50" charset="-128"/>
            </a:rPr>
            <a:t>6</a:t>
          </a:r>
          <a:r>
            <a:rPr kumimoji="1" lang="ja-JP" altLang="en-US" sz="1200">
              <a:solidFill>
                <a:schemeClr val="tx1"/>
              </a:solidFill>
              <a:latin typeface="ＭＳ Ｐゴシック" panose="020B0600070205080204" pitchFamily="50" charset="-128"/>
              <a:ea typeface="ＭＳ Ｐゴシック" panose="020B0600070205080204" pitchFamily="50" charset="-128"/>
            </a:rPr>
            <a:t>年度において</a:t>
          </a:r>
          <a:r>
            <a:rPr kumimoji="1" lang="en-US" altLang="ja-JP" sz="1200">
              <a:solidFill>
                <a:schemeClr val="tx1"/>
              </a:solidFill>
              <a:latin typeface="ＭＳ Ｐゴシック" panose="020B0600070205080204" pitchFamily="50" charset="-128"/>
              <a:ea typeface="ＭＳ Ｐゴシック" panose="020B0600070205080204" pitchFamily="50" charset="-128"/>
            </a:rPr>
            <a:t>31.4</a:t>
          </a:r>
          <a:r>
            <a:rPr kumimoji="1" lang="ja-JP" altLang="en-US" sz="1200">
              <a:solidFill>
                <a:schemeClr val="tx1"/>
              </a:solidFill>
              <a:latin typeface="ＭＳ Ｐゴシック" panose="020B0600070205080204" pitchFamily="50" charset="-128"/>
              <a:ea typeface="ＭＳ Ｐゴシック" panose="020B0600070205080204" pitchFamily="50" charset="-128"/>
            </a:rPr>
            <a:t>％と類似団体内平均値と比べて高い水準にある。　</a:t>
          </a:r>
        </a:p>
        <a:p>
          <a:r>
            <a:rPr kumimoji="1" lang="ja-JP" altLang="en-US" sz="1200">
              <a:solidFill>
                <a:schemeClr val="tx1"/>
              </a:solidFill>
              <a:latin typeface="ＭＳ Ｐゴシック" panose="020B0600070205080204" pitchFamily="50" charset="-128"/>
              <a:ea typeface="ＭＳ Ｐゴシック" panose="020B0600070205080204" pitchFamily="50" charset="-128"/>
            </a:rPr>
            <a:t>　これは、こども園や消防署などの施設を直営で行っていることが主な要因であり、行政サービスの提供方法の差異によるものと言える。</a:t>
          </a:r>
        </a:p>
        <a:p>
          <a:r>
            <a:rPr kumimoji="1" lang="ja-JP" altLang="en-US" sz="1200">
              <a:solidFill>
                <a:schemeClr val="tx1"/>
              </a:solidFill>
              <a:latin typeface="ＭＳ Ｐゴシック" panose="020B0600070205080204" pitchFamily="50" charset="-128"/>
              <a:ea typeface="ＭＳ Ｐゴシック" panose="020B0600070205080204" pitchFamily="50" charset="-128"/>
            </a:rPr>
            <a:t>　令和元年度以降、スポーツセンターの指定管理制度導入や、公立保育所・幼稚園を認定こども園に統廃合するなどの経費削減を進めたが、給与単価や手当の増加に伴い、令和</a:t>
          </a:r>
          <a:r>
            <a:rPr kumimoji="1" lang="en-US" altLang="ja-JP" sz="1200">
              <a:solidFill>
                <a:schemeClr val="tx1"/>
              </a:solidFill>
              <a:latin typeface="ＭＳ Ｐゴシック" panose="020B0600070205080204" pitchFamily="50" charset="-128"/>
              <a:ea typeface="ＭＳ Ｐゴシック" panose="020B0600070205080204" pitchFamily="50" charset="-128"/>
            </a:rPr>
            <a:t>4</a:t>
          </a:r>
          <a:r>
            <a:rPr kumimoji="1" lang="ja-JP" altLang="en-US" sz="1200">
              <a:solidFill>
                <a:schemeClr val="tx1"/>
              </a:solidFill>
              <a:latin typeface="ＭＳ Ｐゴシック" panose="020B0600070205080204" pitchFamily="50" charset="-128"/>
              <a:ea typeface="ＭＳ Ｐゴシック" panose="020B0600070205080204" pitchFamily="50" charset="-128"/>
            </a:rPr>
            <a:t>年度以降は比率が悪化している。今後も定員管理計画に基づき、人件費の抑制に努める。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165100</xdr:rowOff>
    </xdr:from>
    <xdr:to>
      <xdr:col>24</xdr:col>
      <xdr:colOff>25400</xdr:colOff>
      <xdr:row>42</xdr:row>
      <xdr:rowOff>39915</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651500"/>
          <a:ext cx="0" cy="1589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42</xdr:row>
      <xdr:rowOff>11992</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7212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39915</xdr:rowOff>
    </xdr:from>
    <xdr:to>
      <xdr:col>24</xdr:col>
      <xdr:colOff>114300</xdr:colOff>
      <xdr:row>42</xdr:row>
      <xdr:rowOff>39915</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7240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80027</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39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165100</xdr:rowOff>
    </xdr:from>
    <xdr:to>
      <xdr:col>24</xdr:col>
      <xdr:colOff>114300</xdr:colOff>
      <xdr:row>32</xdr:row>
      <xdr:rowOff>165100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651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39</xdr:row>
      <xdr:rowOff>140607</xdr:rowOff>
    </xdr:from>
    <xdr:to>
      <xdr:col>24</xdr:col>
      <xdr:colOff>25400</xdr:colOff>
      <xdr:row>41</xdr:row>
      <xdr:rowOff>26307</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a:off x="3987800" y="6827157"/>
          <a:ext cx="8382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152599</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61533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136072</xdr:rowOff>
    </xdr:from>
    <xdr:to>
      <xdr:col>24</xdr:col>
      <xdr:colOff>76200</xdr:colOff>
      <xdr:row>37</xdr:row>
      <xdr:rowOff>66222</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30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39</xdr:row>
      <xdr:rowOff>75293</xdr:rowOff>
    </xdr:from>
    <xdr:to>
      <xdr:col>19</xdr:col>
      <xdr:colOff>187325</xdr:colOff>
      <xdr:row>39</xdr:row>
      <xdr:rowOff>140607</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a:off x="3098800" y="6761843"/>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27214</xdr:rowOff>
    </xdr:from>
    <xdr:to>
      <xdr:col>20</xdr:col>
      <xdr:colOff>38100</xdr:colOff>
      <xdr:row>36</xdr:row>
      <xdr:rowOff>128814</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199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138991</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5968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39</xdr:row>
      <xdr:rowOff>75293</xdr:rowOff>
    </xdr:from>
    <xdr:to>
      <xdr:col>15</xdr:col>
      <xdr:colOff>98425</xdr:colOff>
      <xdr:row>39</xdr:row>
      <xdr:rowOff>140607</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flipV="1">
          <a:off x="2209800" y="6761843"/>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5443</xdr:rowOff>
    </xdr:from>
    <xdr:to>
      <xdr:col>15</xdr:col>
      <xdr:colOff>149225</xdr:colOff>
      <xdr:row>36</xdr:row>
      <xdr:rowOff>107043</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177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117220</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5946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39</xdr:row>
      <xdr:rowOff>140607</xdr:rowOff>
    </xdr:from>
    <xdr:to>
      <xdr:col>11</xdr:col>
      <xdr:colOff>9525</xdr:colOff>
      <xdr:row>40</xdr:row>
      <xdr:rowOff>88900</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flipV="1">
          <a:off x="1320800" y="6827157"/>
          <a:ext cx="889000" cy="119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122464</xdr:rowOff>
    </xdr:from>
    <xdr:to>
      <xdr:col>11</xdr:col>
      <xdr:colOff>60325</xdr:colOff>
      <xdr:row>36</xdr:row>
      <xdr:rowOff>52614</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123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62791</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5892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8164</xdr:rowOff>
    </xdr:from>
    <xdr:to>
      <xdr:col>6</xdr:col>
      <xdr:colOff>171450</xdr:colOff>
      <xdr:row>37</xdr:row>
      <xdr:rowOff>109764</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351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119941</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6120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40</xdr:row>
      <xdr:rowOff>146957</xdr:rowOff>
    </xdr:from>
    <xdr:to>
      <xdr:col>24</xdr:col>
      <xdr:colOff>76200</xdr:colOff>
      <xdr:row>41</xdr:row>
      <xdr:rowOff>77107</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7004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40</xdr:row>
      <xdr:rowOff>119034</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6977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39</xdr:row>
      <xdr:rowOff>89807</xdr:rowOff>
    </xdr:from>
    <xdr:to>
      <xdr:col>20</xdr:col>
      <xdr:colOff>38100</xdr:colOff>
      <xdr:row>40</xdr:row>
      <xdr:rowOff>19957</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6776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40</xdr:row>
      <xdr:rowOff>4734</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68627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39</xdr:row>
      <xdr:rowOff>24493</xdr:rowOff>
    </xdr:from>
    <xdr:to>
      <xdr:col>15</xdr:col>
      <xdr:colOff>149225</xdr:colOff>
      <xdr:row>39</xdr:row>
      <xdr:rowOff>126093</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6711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110870</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6797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39</xdr:row>
      <xdr:rowOff>89807</xdr:rowOff>
    </xdr:from>
    <xdr:to>
      <xdr:col>11</xdr:col>
      <xdr:colOff>60325</xdr:colOff>
      <xdr:row>40</xdr:row>
      <xdr:rowOff>19957</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6776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40</xdr:row>
      <xdr:rowOff>4734</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6862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40</xdr:row>
      <xdr:rowOff>38100</xdr:rowOff>
    </xdr:from>
    <xdr:to>
      <xdr:col>6</xdr:col>
      <xdr:colOff>171450</xdr:colOff>
      <xdr:row>40</xdr:row>
      <xdr:rowOff>139700</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689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40</xdr:row>
      <xdr:rowOff>124477</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698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a:t>
          </a:r>
          <a:r>
            <a:rPr kumimoji="1" lang="ja-JP" altLang="en-US" sz="1200">
              <a:solidFill>
                <a:schemeClr val="tx1"/>
              </a:solidFill>
              <a:latin typeface="ＭＳ Ｐゴシック" panose="020B0600070205080204" pitchFamily="50" charset="-128"/>
              <a:ea typeface="ＭＳ Ｐゴシック" panose="020B0600070205080204" pitchFamily="50" charset="-128"/>
            </a:rPr>
            <a:t>類似団体内平均値と比較して高止まりしているのは、シビックセンター（庁舎及びスポーツセンター等の複合施設）、文化会館などの施設維持管理経費が大きくなっていることが主な要因である。</a:t>
          </a:r>
        </a:p>
        <a:p>
          <a:r>
            <a:rPr kumimoji="1" lang="ja-JP" altLang="en-US" sz="1200">
              <a:solidFill>
                <a:schemeClr val="tx1"/>
              </a:solidFill>
              <a:latin typeface="ＭＳ Ｐゴシック" panose="020B0600070205080204" pitchFamily="50" charset="-128"/>
              <a:ea typeface="ＭＳ Ｐゴシック" panose="020B0600070205080204" pitchFamily="50" charset="-128"/>
            </a:rPr>
            <a:t>　また、令和</a:t>
          </a:r>
          <a:r>
            <a:rPr kumimoji="1" lang="en-US" altLang="ja-JP" sz="1200">
              <a:solidFill>
                <a:schemeClr val="tx1"/>
              </a:solidFill>
              <a:latin typeface="ＭＳ Ｐゴシック" panose="020B0600070205080204" pitchFamily="50" charset="-128"/>
              <a:ea typeface="ＭＳ Ｐゴシック" panose="020B0600070205080204" pitchFamily="50" charset="-128"/>
            </a:rPr>
            <a:t>5</a:t>
          </a:r>
          <a:r>
            <a:rPr kumimoji="1" lang="ja-JP" altLang="en-US" sz="1200">
              <a:solidFill>
                <a:schemeClr val="tx1"/>
              </a:solidFill>
              <a:latin typeface="ＭＳ Ｐゴシック" panose="020B0600070205080204" pitchFamily="50" charset="-128"/>
              <a:ea typeface="ＭＳ Ｐゴシック" panose="020B0600070205080204" pitchFamily="50" charset="-128"/>
            </a:rPr>
            <a:t>年度に認定こども園が開園したことやシビックセンター等</a:t>
          </a:r>
          <a:r>
            <a:rPr kumimoji="1" lang="en-US" altLang="ja-JP" sz="1200">
              <a:solidFill>
                <a:schemeClr val="tx1"/>
              </a:solidFill>
              <a:latin typeface="ＭＳ Ｐゴシック" panose="020B0600070205080204" pitchFamily="50" charset="-128"/>
              <a:ea typeface="ＭＳ Ｐゴシック" panose="020B0600070205080204" pitchFamily="50" charset="-128"/>
            </a:rPr>
            <a:t>ESCO</a:t>
          </a:r>
          <a:r>
            <a:rPr kumimoji="1" lang="ja-JP" altLang="en-US" sz="1200">
              <a:solidFill>
                <a:schemeClr val="tx1"/>
              </a:solidFill>
              <a:latin typeface="ＭＳ Ｐゴシック" panose="020B0600070205080204" pitchFamily="50" charset="-128"/>
              <a:ea typeface="ＭＳ Ｐゴシック" panose="020B0600070205080204" pitchFamily="50" charset="-128"/>
            </a:rPr>
            <a:t>事業を実施したことから、今後は一定のコスト削減効果が見込まれるものの、一方で、昨今の物価高騰や資材単価の上昇による物件費の増加が見込まれることから、引き続き一層の経費削減に努める。</a:t>
          </a: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113284</xdr:rowOff>
    </xdr:from>
    <xdr:to>
      <xdr:col>82</xdr:col>
      <xdr:colOff>107950</xdr:colOff>
      <xdr:row>21</xdr:row>
      <xdr:rowOff>5842</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170684"/>
          <a:ext cx="0" cy="14356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149369</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578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5842</xdr:rowOff>
    </xdr:from>
    <xdr:to>
      <xdr:col>82</xdr:col>
      <xdr:colOff>196850</xdr:colOff>
      <xdr:row>21</xdr:row>
      <xdr:rowOff>5842</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606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28211</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1914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113284</xdr:rowOff>
    </xdr:from>
    <xdr:to>
      <xdr:col>82</xdr:col>
      <xdr:colOff>196850</xdr:colOff>
      <xdr:row>12</xdr:row>
      <xdr:rowOff>113284</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170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44704</xdr:rowOff>
    </xdr:from>
    <xdr:to>
      <xdr:col>82</xdr:col>
      <xdr:colOff>107950</xdr:colOff>
      <xdr:row>18</xdr:row>
      <xdr:rowOff>127000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5671800" y="3130804"/>
          <a:ext cx="8382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149877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550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133350</xdr:rowOff>
    </xdr:from>
    <xdr:to>
      <xdr:col>82</xdr:col>
      <xdr:colOff>158750</xdr:colOff>
      <xdr:row>16</xdr:row>
      <xdr:rowOff>63500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127000</xdr:rowOff>
    </xdr:from>
    <xdr:to>
      <xdr:col>78</xdr:col>
      <xdr:colOff>69850</xdr:colOff>
      <xdr:row>18</xdr:row>
      <xdr:rowOff>154432</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4782800" y="321310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87630</xdr:rowOff>
    </xdr:from>
    <xdr:to>
      <xdr:col>78</xdr:col>
      <xdr:colOff>120650</xdr:colOff>
      <xdr:row>16</xdr:row>
      <xdr:rowOff>17780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659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27957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428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17272</xdr:rowOff>
    </xdr:from>
    <xdr:to>
      <xdr:col>73</xdr:col>
      <xdr:colOff>180975</xdr:colOff>
      <xdr:row>18</xdr:row>
      <xdr:rowOff>154432</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3103372"/>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96774</xdr:rowOff>
    </xdr:from>
    <xdr:to>
      <xdr:col>74</xdr:col>
      <xdr:colOff>31750</xdr:colOff>
      <xdr:row>16</xdr:row>
      <xdr:rowOff>26924</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668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37101</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437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17272</xdr:rowOff>
    </xdr:from>
    <xdr:to>
      <xdr:col>69</xdr:col>
      <xdr:colOff>92075</xdr:colOff>
      <xdr:row>19</xdr:row>
      <xdr:rowOff>10414</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3103372"/>
          <a:ext cx="889000" cy="164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158496</xdr:rowOff>
    </xdr:from>
    <xdr:to>
      <xdr:col>69</xdr:col>
      <xdr:colOff>142875</xdr:colOff>
      <xdr:row>15</xdr:row>
      <xdr:rowOff>88646</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558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98823</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327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60198</xdr:rowOff>
    </xdr:from>
    <xdr:to>
      <xdr:col>65</xdr:col>
      <xdr:colOff>53975</xdr:colOff>
      <xdr:row>15</xdr:row>
      <xdr:rowOff>161798</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631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525</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400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165354</xdr:rowOff>
    </xdr:from>
    <xdr:to>
      <xdr:col>82</xdr:col>
      <xdr:colOff>158750</xdr:colOff>
      <xdr:row>18</xdr:row>
      <xdr:rowOff>95504</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3080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137431</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3052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76200</xdr:rowOff>
    </xdr:from>
    <xdr:to>
      <xdr:col>78</xdr:col>
      <xdr:colOff>120650</xdr:colOff>
      <xdr:row>19</xdr:row>
      <xdr:rowOff>6350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316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162577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3248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103632</xdr:rowOff>
    </xdr:from>
    <xdr:to>
      <xdr:col>74</xdr:col>
      <xdr:colOff>31750</xdr:colOff>
      <xdr:row>19</xdr:row>
      <xdr:rowOff>33782</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3189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19</xdr:row>
      <xdr:rowOff>18559</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3276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137922</xdr:rowOff>
    </xdr:from>
    <xdr:to>
      <xdr:col>69</xdr:col>
      <xdr:colOff>142875</xdr:colOff>
      <xdr:row>18</xdr:row>
      <xdr:rowOff>68072</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3052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52849</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3138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131064</xdr:rowOff>
    </xdr:from>
    <xdr:to>
      <xdr:col>65</xdr:col>
      <xdr:colOff>53975</xdr:colOff>
      <xdr:row>19</xdr:row>
      <xdr:rowOff>61214</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3217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19</xdr:row>
      <xdr:rowOff>45991</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3303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　類似団体内平均値を上回って推移しており、令和</a:t>
          </a:r>
          <a:r>
            <a:rPr kumimoji="1" lang="en-US" altLang="ja-JP" sz="1300">
              <a:solidFill>
                <a:schemeClr val="tx1"/>
              </a:solidFill>
              <a:latin typeface="ＭＳ Ｐゴシック" panose="020B0600070205080204" pitchFamily="50" charset="-128"/>
              <a:ea typeface="ＭＳ Ｐゴシック" panose="020B0600070205080204" pitchFamily="50" charset="-128"/>
            </a:rPr>
            <a:t>6</a:t>
          </a:r>
          <a:r>
            <a:rPr kumimoji="1" lang="ja-JP" altLang="en-US" sz="1300">
              <a:solidFill>
                <a:schemeClr val="tx1"/>
              </a:solidFill>
              <a:latin typeface="ＭＳ Ｐゴシック" panose="020B0600070205080204" pitchFamily="50" charset="-128"/>
              <a:ea typeface="ＭＳ Ｐゴシック" panose="020B0600070205080204" pitchFamily="50" charset="-128"/>
            </a:rPr>
            <a:t>年度は</a:t>
          </a:r>
          <a:r>
            <a:rPr kumimoji="1" lang="en-US" altLang="ja-JP" sz="1300">
              <a:solidFill>
                <a:schemeClr val="tx1"/>
              </a:solidFill>
              <a:latin typeface="ＭＳ Ｐゴシック" panose="020B0600070205080204" pitchFamily="50" charset="-128"/>
              <a:ea typeface="ＭＳ Ｐゴシック" panose="020B0600070205080204" pitchFamily="50" charset="-128"/>
            </a:rPr>
            <a:t>10.0</a:t>
          </a:r>
          <a:r>
            <a:rPr kumimoji="1" lang="ja-JP" altLang="en-US" sz="1300">
              <a:solidFill>
                <a:schemeClr val="tx1"/>
              </a:solidFill>
              <a:latin typeface="ＭＳ Ｐゴシック" panose="020B0600070205080204" pitchFamily="50" charset="-128"/>
              <a:ea typeface="ＭＳ Ｐゴシック" panose="020B0600070205080204" pitchFamily="50" charset="-128"/>
            </a:rPr>
            <a:t>％で、前年度と比べ</a:t>
          </a:r>
          <a:r>
            <a:rPr kumimoji="1" lang="en-US" altLang="ja-JP" sz="1300">
              <a:solidFill>
                <a:schemeClr val="tx1"/>
              </a:solidFill>
              <a:latin typeface="ＭＳ Ｐゴシック" panose="020B0600070205080204" pitchFamily="50" charset="-128"/>
              <a:ea typeface="ＭＳ Ｐゴシック" panose="020B0600070205080204" pitchFamily="50" charset="-128"/>
            </a:rPr>
            <a:t>0.7</a:t>
          </a:r>
          <a:r>
            <a:rPr kumimoji="1" lang="ja-JP" altLang="en-US" sz="1300">
              <a:solidFill>
                <a:schemeClr val="tx1"/>
              </a:solidFill>
              <a:latin typeface="ＭＳ Ｐゴシック" panose="020B0600070205080204" pitchFamily="50" charset="-128"/>
              <a:ea typeface="ＭＳ Ｐゴシック" panose="020B0600070205080204" pitchFamily="50" charset="-128"/>
            </a:rPr>
            <a:t>ポイント悪化した。</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　類似団体内平均値と比べて高くなっている主な要因としては、平成</a:t>
          </a:r>
          <a:r>
            <a:rPr kumimoji="1" lang="en-US" altLang="ja-JP" sz="1300">
              <a:solidFill>
                <a:schemeClr val="tx1"/>
              </a:solidFill>
              <a:latin typeface="ＭＳ Ｐゴシック" panose="020B0600070205080204" pitchFamily="50" charset="-128"/>
              <a:ea typeface="ＭＳ Ｐゴシック" panose="020B0600070205080204" pitchFamily="50" charset="-128"/>
            </a:rPr>
            <a:t>26</a:t>
          </a:r>
          <a:r>
            <a:rPr kumimoji="1" lang="ja-JP" altLang="en-US" sz="1300">
              <a:solidFill>
                <a:schemeClr val="tx1"/>
              </a:solidFill>
              <a:latin typeface="ＭＳ Ｐゴシック" panose="020B0600070205080204" pitchFamily="50" charset="-128"/>
              <a:ea typeface="ＭＳ Ｐゴシック" panose="020B0600070205080204" pitchFamily="50" charset="-128"/>
            </a:rPr>
            <a:t>年度以降、児童発達支援事業費や介護給付・訓練等給付費などの増に伴い、障がい福祉扶助費が著しく増加していることがあげられる。資格審査の適正化等の見直しを進めていくことで、財政を圧迫する上昇傾向に歯止めをかけるよう努める。</a:t>
          </a: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78015</xdr:rowOff>
    </xdr:from>
    <xdr:to>
      <xdr:col>24</xdr:col>
      <xdr:colOff>25400</xdr:colOff>
      <xdr:row>60</xdr:row>
      <xdr:rowOff>132443</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8993415"/>
          <a:ext cx="0" cy="14260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104520</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391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132443</xdr:rowOff>
    </xdr:from>
    <xdr:to>
      <xdr:col>24</xdr:col>
      <xdr:colOff>114300</xdr:colOff>
      <xdr:row>60</xdr:row>
      <xdr:rowOff>132443</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419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164392</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736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78015</xdr:rowOff>
    </xdr:from>
    <xdr:to>
      <xdr:col>24</xdr:col>
      <xdr:colOff>114300</xdr:colOff>
      <xdr:row>52</xdr:row>
      <xdr:rowOff>78015</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8993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110672</xdr:rowOff>
    </xdr:from>
    <xdr:to>
      <xdr:col>24</xdr:col>
      <xdr:colOff>25400</xdr:colOff>
      <xdr:row>57</xdr:row>
      <xdr:rowOff>15422</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3987800" y="9711872"/>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19249</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2775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2722</xdr:rowOff>
    </xdr:from>
    <xdr:to>
      <xdr:col>24</xdr:col>
      <xdr:colOff>76200</xdr:colOff>
      <xdr:row>55</xdr:row>
      <xdr:rowOff>104322</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43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12700</xdr:rowOff>
    </xdr:from>
    <xdr:to>
      <xdr:col>19</xdr:col>
      <xdr:colOff>187325</xdr:colOff>
      <xdr:row>56</xdr:row>
      <xdr:rowOff>110672</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3098800" y="9613900"/>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141515</xdr:rowOff>
    </xdr:from>
    <xdr:to>
      <xdr:col>20</xdr:col>
      <xdr:colOff>38100</xdr:colOff>
      <xdr:row>55</xdr:row>
      <xdr:rowOff>71665</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81842</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1686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86178</xdr:rowOff>
    </xdr:from>
    <xdr:to>
      <xdr:col>15</xdr:col>
      <xdr:colOff>98425</xdr:colOff>
      <xdr:row>56</xdr:row>
      <xdr:rowOff>12700</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a:off x="2209800" y="9515928"/>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97972</xdr:rowOff>
    </xdr:from>
    <xdr:to>
      <xdr:col>15</xdr:col>
      <xdr:colOff>149225</xdr:colOff>
      <xdr:row>55</xdr:row>
      <xdr:rowOff>28122</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356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38299</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125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86178</xdr:rowOff>
    </xdr:from>
    <xdr:to>
      <xdr:col>11</xdr:col>
      <xdr:colOff>9525</xdr:colOff>
      <xdr:row>56</xdr:row>
      <xdr:rowOff>34472</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flipV="1">
          <a:off x="1320800" y="9515928"/>
          <a:ext cx="889000" cy="119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54428</xdr:rowOff>
    </xdr:from>
    <xdr:to>
      <xdr:col>11</xdr:col>
      <xdr:colOff>60325</xdr:colOff>
      <xdr:row>54</xdr:row>
      <xdr:rowOff>156028</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312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166205</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081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76200</xdr:rowOff>
    </xdr:from>
    <xdr:to>
      <xdr:col>6</xdr:col>
      <xdr:colOff>171450</xdr:colOff>
      <xdr:row>55</xdr:row>
      <xdr:rowOff>6350</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33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16527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136072</xdr:rowOff>
    </xdr:from>
    <xdr:to>
      <xdr:col>24</xdr:col>
      <xdr:colOff>76200</xdr:colOff>
      <xdr:row>57</xdr:row>
      <xdr:rowOff>66222</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973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108149</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970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59872</xdr:rowOff>
    </xdr:from>
    <xdr:to>
      <xdr:col>20</xdr:col>
      <xdr:colOff>38100</xdr:colOff>
      <xdr:row>56</xdr:row>
      <xdr:rowOff>161472</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966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146249</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97474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133350</xdr:rowOff>
    </xdr:from>
    <xdr:to>
      <xdr:col>15</xdr:col>
      <xdr:colOff>149225</xdr:colOff>
      <xdr:row>56</xdr:row>
      <xdr:rowOff>63500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48277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35378</xdr:rowOff>
    </xdr:from>
    <xdr:to>
      <xdr:col>11</xdr:col>
      <xdr:colOff>60325</xdr:colOff>
      <xdr:row>55</xdr:row>
      <xdr:rowOff>136978</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946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121755</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9551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155122</xdr:rowOff>
    </xdr:from>
    <xdr:to>
      <xdr:col>6</xdr:col>
      <xdr:colOff>171450</xdr:colOff>
      <xdr:row>56</xdr:row>
      <xdr:rowOff>85272</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9584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70049</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9671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　令和</a:t>
          </a:r>
          <a:r>
            <a:rPr kumimoji="1" lang="en-US" altLang="ja-JP" sz="1300">
              <a:solidFill>
                <a:schemeClr val="tx1"/>
              </a:solidFill>
              <a:latin typeface="ＭＳ Ｐゴシック" panose="020B0600070205080204" pitchFamily="50" charset="-128"/>
              <a:ea typeface="ＭＳ Ｐゴシック" panose="020B0600070205080204" pitchFamily="50" charset="-128"/>
            </a:rPr>
            <a:t>2</a:t>
          </a:r>
          <a:r>
            <a:rPr kumimoji="1" lang="ja-JP" altLang="en-US" sz="1300">
              <a:solidFill>
                <a:schemeClr val="tx1"/>
              </a:solidFill>
              <a:latin typeface="ＭＳ Ｐゴシック" panose="020B0600070205080204" pitchFamily="50" charset="-128"/>
              <a:ea typeface="ＭＳ Ｐゴシック" panose="020B0600070205080204" pitchFamily="50" charset="-128"/>
            </a:rPr>
            <a:t>年度より下水道事業の法適化に伴う下水道事業特別会計に対する繰出金の減の影響により比率は改善したが、依然、類似団体内平均値と比較して上回って推移している。これは、令和</a:t>
          </a:r>
          <a:r>
            <a:rPr kumimoji="1" lang="en-US" altLang="ja-JP" sz="1300">
              <a:solidFill>
                <a:schemeClr val="tx1"/>
              </a:solidFill>
              <a:latin typeface="ＭＳ Ｐゴシック" panose="020B0600070205080204" pitchFamily="50" charset="-128"/>
              <a:ea typeface="ＭＳ Ｐゴシック" panose="020B0600070205080204" pitchFamily="50" charset="-128"/>
            </a:rPr>
            <a:t>6</a:t>
          </a:r>
          <a:r>
            <a:rPr kumimoji="1" lang="ja-JP" altLang="en-US" sz="1300">
              <a:solidFill>
                <a:schemeClr val="tx1"/>
              </a:solidFill>
              <a:latin typeface="ＭＳ Ｐゴシック" panose="020B0600070205080204" pitchFamily="50" charset="-128"/>
              <a:ea typeface="ＭＳ Ｐゴシック" panose="020B0600070205080204" pitchFamily="50" charset="-128"/>
            </a:rPr>
            <a:t>年度においては、特別会計への繰出金の増加が要因となっている。</a:t>
          </a: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152400</xdr:rowOff>
    </xdr:from>
    <xdr:to>
      <xdr:col>82</xdr:col>
      <xdr:colOff>107950</xdr:colOff>
      <xdr:row>62</xdr:row>
      <xdr:rowOff>12700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067800"/>
          <a:ext cx="0" cy="1574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156227</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12700</xdr:rowOff>
    </xdr:from>
    <xdr:to>
      <xdr:col>82</xdr:col>
      <xdr:colOff>196850</xdr:colOff>
      <xdr:row>62</xdr:row>
      <xdr:rowOff>12700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67327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81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152400</xdr:rowOff>
    </xdr:from>
    <xdr:to>
      <xdr:col>82</xdr:col>
      <xdr:colOff>196850</xdr:colOff>
      <xdr:row>52</xdr:row>
      <xdr:rowOff>152400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067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31750</xdr:rowOff>
    </xdr:from>
    <xdr:to>
      <xdr:col>82</xdr:col>
      <xdr:colOff>107950</xdr:colOff>
      <xdr:row>59</xdr:row>
      <xdr:rowOff>69850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5671800" y="101473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86377</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687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69850</xdr:rowOff>
    </xdr:from>
    <xdr:to>
      <xdr:col>82</xdr:col>
      <xdr:colOff>158750</xdr:colOff>
      <xdr:row>58</xdr:row>
      <xdr:rowOff>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842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69850</xdr:rowOff>
    </xdr:from>
    <xdr:to>
      <xdr:col>78</xdr:col>
      <xdr:colOff>69850</xdr:colOff>
      <xdr:row>60</xdr:row>
      <xdr:rowOff>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4782800" y="101854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63500</xdr:rowOff>
    </xdr:from>
    <xdr:to>
      <xdr:col>78</xdr:col>
      <xdr:colOff>120650</xdr:colOff>
      <xdr:row>58</xdr:row>
      <xdr:rowOff>165100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1000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3827</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776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165100</xdr:rowOff>
    </xdr:from>
    <xdr:to>
      <xdr:col>73</xdr:col>
      <xdr:colOff>180975</xdr:colOff>
      <xdr:row>60</xdr:row>
      <xdr:rowOff>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a:off x="13893800" y="10109200"/>
          <a:ext cx="889000" cy="177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38100</xdr:rowOff>
    </xdr:from>
    <xdr:to>
      <xdr:col>74</xdr:col>
      <xdr:colOff>31750</xdr:colOff>
      <xdr:row>58</xdr:row>
      <xdr:rowOff>139700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9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149877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75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165100</xdr:rowOff>
    </xdr:from>
    <xdr:to>
      <xdr:col>69</xdr:col>
      <xdr:colOff>92075</xdr:colOff>
      <xdr:row>60</xdr:row>
      <xdr:rowOff>12700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004800" y="1010920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38100</xdr:rowOff>
    </xdr:from>
    <xdr:to>
      <xdr:col>69</xdr:col>
      <xdr:colOff>142875</xdr:colOff>
      <xdr:row>58</xdr:row>
      <xdr:rowOff>139700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9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149877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75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152400</xdr:rowOff>
    </xdr:from>
    <xdr:to>
      <xdr:col>65</xdr:col>
      <xdr:colOff>53975</xdr:colOff>
      <xdr:row>59</xdr:row>
      <xdr:rowOff>82550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1009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92727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86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152400</xdr:rowOff>
    </xdr:from>
    <xdr:to>
      <xdr:col>82</xdr:col>
      <xdr:colOff>158750</xdr:colOff>
      <xdr:row>59</xdr:row>
      <xdr:rowOff>82550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1009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124477</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1006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19050</xdr:rowOff>
    </xdr:from>
    <xdr:to>
      <xdr:col>78</xdr:col>
      <xdr:colOff>120650</xdr:colOff>
      <xdr:row>59</xdr:row>
      <xdr:rowOff>120650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1013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105427</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10220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120650</xdr:rowOff>
    </xdr:from>
    <xdr:to>
      <xdr:col>74</xdr:col>
      <xdr:colOff>31750</xdr:colOff>
      <xdr:row>60</xdr:row>
      <xdr:rowOff>50800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1023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60</xdr:row>
      <xdr:rowOff>35577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1032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114300</xdr:rowOff>
    </xdr:from>
    <xdr:to>
      <xdr:col>69</xdr:col>
      <xdr:colOff>142875</xdr:colOff>
      <xdr:row>59</xdr:row>
      <xdr:rowOff>44450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1005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29227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1014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133350</xdr:rowOff>
    </xdr:from>
    <xdr:to>
      <xdr:col>65</xdr:col>
      <xdr:colOff>53975</xdr:colOff>
      <xdr:row>60</xdr:row>
      <xdr:rowOff>63500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1024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48277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1033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tx1"/>
              </a:solidFill>
              <a:latin typeface="ＭＳ Ｐゴシック" panose="020B0600070205080204" pitchFamily="50" charset="-128"/>
              <a:ea typeface="ＭＳ Ｐゴシック" panose="020B0600070205080204" pitchFamily="50" charset="-128"/>
            </a:rPr>
            <a:t>　類似団体内平均値と比較して下回っているのは、本町は消防を単独で有しており、ごみ処理施設も公民連携事業であるため、一部事務組合等に対する負担金が少ないことが要因である。</a:t>
          </a:r>
        </a:p>
        <a:p>
          <a:r>
            <a:rPr kumimoji="1" lang="ja-JP" altLang="en-US" sz="1100">
              <a:solidFill>
                <a:schemeClr val="tx1"/>
              </a:solidFill>
              <a:latin typeface="ＭＳ Ｐゴシック" panose="020B0600070205080204" pitchFamily="50" charset="-128"/>
              <a:ea typeface="ＭＳ Ｐゴシック" panose="020B0600070205080204" pitchFamily="50" charset="-128"/>
            </a:rPr>
            <a:t>　令和</a:t>
          </a:r>
          <a:r>
            <a:rPr kumimoji="1" lang="en-US" altLang="ja-JP" sz="1100">
              <a:solidFill>
                <a:schemeClr val="tx1"/>
              </a:solidFill>
              <a:latin typeface="ＭＳ Ｐゴシック" panose="020B0600070205080204" pitchFamily="50" charset="-128"/>
              <a:ea typeface="ＭＳ Ｐゴシック" panose="020B0600070205080204" pitchFamily="50" charset="-128"/>
            </a:rPr>
            <a:t>2</a:t>
          </a:r>
          <a:r>
            <a:rPr kumimoji="1" lang="ja-JP" altLang="en-US" sz="1100">
              <a:solidFill>
                <a:schemeClr val="tx1"/>
              </a:solidFill>
              <a:latin typeface="ＭＳ Ｐゴシック" panose="020B0600070205080204" pitchFamily="50" charset="-128"/>
              <a:ea typeface="ＭＳ Ｐゴシック" panose="020B0600070205080204" pitchFamily="50" charset="-128"/>
            </a:rPr>
            <a:t>年度から下水道会計が地方公営企業法の適用となったことに伴う下水道事業会計負担金の支出により、比率は上昇したが、現在は横ばいで推移している。</a:t>
          </a:r>
        </a:p>
        <a:p>
          <a:r>
            <a:rPr kumimoji="1" lang="ja-JP" altLang="en-US" sz="1100">
              <a:solidFill>
                <a:schemeClr val="tx1"/>
              </a:solidFill>
              <a:latin typeface="ＭＳ Ｐゴシック" panose="020B0600070205080204" pitchFamily="50" charset="-128"/>
              <a:ea typeface="ＭＳ Ｐゴシック" panose="020B0600070205080204" pitchFamily="50" charset="-128"/>
            </a:rPr>
            <a:t>　今後は国民健康保険財政調整交付金や介護給付費負担金など社会保障関係経費の増加等が見込まれるため、事業の見直し、介護予防の推進等により経費の縮減に努める。</a:t>
          </a: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127000</xdr:rowOff>
    </xdr:from>
    <xdr:to>
      <xdr:col>85</xdr:col>
      <xdr:colOff>66675</xdr:colOff>
      <xdr:row>40</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12700</xdr:rowOff>
    </xdr:from>
    <xdr:to>
      <xdr:col>85</xdr:col>
      <xdr:colOff>66675</xdr:colOff>
      <xdr:row>34</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2" name="補助費等グラフ枠">
          <a:extLst>
            <a:ext uri="{FF2B5EF4-FFF2-40B4-BE49-F238E27FC236}">
              <a16:creationId xmlns:a16="http://schemas.microsoft.com/office/drawing/2014/main" id="{00000000-0008-0000-0400-00002E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64135</xdr:rowOff>
    </xdr:from>
    <xdr:to>
      <xdr:col>82</xdr:col>
      <xdr:colOff>107950</xdr:colOff>
      <xdr:row>40</xdr:row>
      <xdr:rowOff>18415</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flipV="1">
          <a:off x="16510000" y="5721985"/>
          <a:ext cx="0" cy="11544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161942</xdr:rowOff>
    </xdr:from>
    <xdr:ext cx="762000" cy="259045"/>
    <xdr:sp macro="" textlink="">
      <xdr:nvSpPr>
        <xdr:cNvPr id="304" name="補助費等最小値テキスト">
          <a:extLst>
            <a:ext uri="{FF2B5EF4-FFF2-40B4-BE49-F238E27FC236}">
              <a16:creationId xmlns:a16="http://schemas.microsoft.com/office/drawing/2014/main" id="{00000000-0008-0000-0400-000030010000}"/>
            </a:ext>
          </a:extLst>
        </xdr:cNvPr>
        <xdr:cNvSpPr txBox="1"/>
      </xdr:nvSpPr>
      <xdr:spPr>
        <a:xfrm>
          <a:off x="16598900" y="6848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18415</xdr:rowOff>
    </xdr:from>
    <xdr:to>
      <xdr:col>82</xdr:col>
      <xdr:colOff>196850</xdr:colOff>
      <xdr:row>40</xdr:row>
      <xdr:rowOff>18415</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6421100" y="6876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150512</xdr:rowOff>
    </xdr:from>
    <xdr:ext cx="762000" cy="259045"/>
    <xdr:sp macro="" textlink="">
      <xdr:nvSpPr>
        <xdr:cNvPr id="306" name="補助費等最大値テキスト">
          <a:extLst>
            <a:ext uri="{FF2B5EF4-FFF2-40B4-BE49-F238E27FC236}">
              <a16:creationId xmlns:a16="http://schemas.microsoft.com/office/drawing/2014/main" id="{00000000-0008-0000-0400-000032010000}"/>
            </a:ext>
          </a:extLst>
        </xdr:cNvPr>
        <xdr:cNvSpPr txBox="1"/>
      </xdr:nvSpPr>
      <xdr:spPr>
        <a:xfrm>
          <a:off x="16598900" y="5465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64135</xdr:rowOff>
    </xdr:from>
    <xdr:to>
      <xdr:col>82</xdr:col>
      <xdr:colOff>196850</xdr:colOff>
      <xdr:row>33</xdr:row>
      <xdr:rowOff>64135</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5721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41275</xdr:rowOff>
    </xdr:from>
    <xdr:to>
      <xdr:col>82</xdr:col>
      <xdr:colOff>107950</xdr:colOff>
      <xdr:row>34</xdr:row>
      <xdr:rowOff>64135</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5671800" y="5870575"/>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99712</xdr:rowOff>
    </xdr:from>
    <xdr:ext cx="762000" cy="259045"/>
    <xdr:sp macro="" textlink="">
      <xdr:nvSpPr>
        <xdr:cNvPr id="309" name="補助費等平均値テキスト">
          <a:extLst>
            <a:ext uri="{FF2B5EF4-FFF2-40B4-BE49-F238E27FC236}">
              <a16:creationId xmlns:a16="http://schemas.microsoft.com/office/drawing/2014/main" id="{00000000-0008-0000-0400-000035010000}"/>
            </a:ext>
          </a:extLst>
        </xdr:cNvPr>
        <xdr:cNvSpPr txBox="1"/>
      </xdr:nvSpPr>
      <xdr:spPr>
        <a:xfrm>
          <a:off x="16598900" y="61004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127635</xdr:rowOff>
    </xdr:from>
    <xdr:to>
      <xdr:col>82</xdr:col>
      <xdr:colOff>158750</xdr:colOff>
      <xdr:row>36</xdr:row>
      <xdr:rowOff>57785</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6459200" y="6128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41275</xdr:rowOff>
    </xdr:from>
    <xdr:to>
      <xdr:col>78</xdr:col>
      <xdr:colOff>69850</xdr:colOff>
      <xdr:row>34</xdr:row>
      <xdr:rowOff>64135</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4782800" y="5870575"/>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93345</xdr:rowOff>
    </xdr:from>
    <xdr:to>
      <xdr:col>78</xdr:col>
      <xdr:colOff>120650</xdr:colOff>
      <xdr:row>36</xdr:row>
      <xdr:rowOff>23495</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5621000" y="6094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8272</xdr:rowOff>
    </xdr:from>
    <xdr:ext cx="7366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5290800" y="61804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41275</xdr:rowOff>
    </xdr:from>
    <xdr:to>
      <xdr:col>73</xdr:col>
      <xdr:colOff>180975</xdr:colOff>
      <xdr:row>34</xdr:row>
      <xdr:rowOff>46990</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flipV="1">
          <a:off x="13893800" y="587057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64770</xdr:rowOff>
    </xdr:from>
    <xdr:to>
      <xdr:col>74</xdr:col>
      <xdr:colOff>31750</xdr:colOff>
      <xdr:row>35</xdr:row>
      <xdr:rowOff>166370</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4732000" y="6065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151147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4401800" y="6151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46990</xdr:rowOff>
    </xdr:from>
    <xdr:to>
      <xdr:col>69</xdr:col>
      <xdr:colOff>92075</xdr:colOff>
      <xdr:row>34</xdr:row>
      <xdr:rowOff>149860</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3004800" y="5876290"/>
          <a:ext cx="889000" cy="10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1905</xdr:rowOff>
    </xdr:from>
    <xdr:to>
      <xdr:col>69</xdr:col>
      <xdr:colOff>142875</xdr:colOff>
      <xdr:row>35</xdr:row>
      <xdr:rowOff>103505</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3843000" y="6002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88282</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512800" y="6089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76200</xdr:rowOff>
    </xdr:from>
    <xdr:to>
      <xdr:col>65</xdr:col>
      <xdr:colOff>53975</xdr:colOff>
      <xdr:row>36</xdr:row>
      <xdr:rowOff>6350</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2954000" y="607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162577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623800" y="6163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33</xdr:row>
      <xdr:rowOff>161925</xdr:rowOff>
    </xdr:from>
    <xdr:to>
      <xdr:col>82</xdr:col>
      <xdr:colOff>158750</xdr:colOff>
      <xdr:row>34</xdr:row>
      <xdr:rowOff>92075</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6459200" y="5819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7002</xdr:rowOff>
    </xdr:from>
    <xdr:ext cx="762000" cy="259045"/>
    <xdr:sp macro="" textlink="">
      <xdr:nvSpPr>
        <xdr:cNvPr id="328" name="補助費等該当値テキスト">
          <a:extLst>
            <a:ext uri="{FF2B5EF4-FFF2-40B4-BE49-F238E27FC236}">
              <a16:creationId xmlns:a16="http://schemas.microsoft.com/office/drawing/2014/main" id="{00000000-0008-0000-0400-000048010000}"/>
            </a:ext>
          </a:extLst>
        </xdr:cNvPr>
        <xdr:cNvSpPr txBox="1"/>
      </xdr:nvSpPr>
      <xdr:spPr>
        <a:xfrm>
          <a:off x="16598900" y="5664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13335</xdr:rowOff>
    </xdr:from>
    <xdr:to>
      <xdr:col>78</xdr:col>
      <xdr:colOff>120650</xdr:colOff>
      <xdr:row>34</xdr:row>
      <xdr:rowOff>114935</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5621000" y="5842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32</xdr:row>
      <xdr:rowOff>125112</xdr:rowOff>
    </xdr:from>
    <xdr:ext cx="7366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5290800" y="56115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33</xdr:row>
      <xdr:rowOff>161925</xdr:rowOff>
    </xdr:from>
    <xdr:to>
      <xdr:col>74</xdr:col>
      <xdr:colOff>31750</xdr:colOff>
      <xdr:row>34</xdr:row>
      <xdr:rowOff>92075</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4732000" y="5819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102252</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4401800" y="5588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33</xdr:row>
      <xdr:rowOff>167640</xdr:rowOff>
    </xdr:from>
    <xdr:to>
      <xdr:col>69</xdr:col>
      <xdr:colOff>142875</xdr:colOff>
      <xdr:row>34</xdr:row>
      <xdr:rowOff>97790</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3843000" y="5825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107967</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3512800" y="5594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99060</xdr:rowOff>
    </xdr:from>
    <xdr:to>
      <xdr:col>65</xdr:col>
      <xdr:colOff>53975</xdr:colOff>
      <xdr:row>35</xdr:row>
      <xdr:rowOff>29210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2954000" y="5928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39387</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2623800" y="5697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　平成</a:t>
          </a:r>
          <a:r>
            <a:rPr kumimoji="1" lang="en-US" altLang="ja-JP" sz="1300">
              <a:solidFill>
                <a:schemeClr val="tx1"/>
              </a:solidFill>
              <a:latin typeface="ＭＳ Ｐゴシック" panose="020B0600070205080204" pitchFamily="50" charset="-128"/>
              <a:ea typeface="ＭＳ Ｐゴシック" panose="020B0600070205080204" pitchFamily="50" charset="-128"/>
            </a:rPr>
            <a:t>29</a:t>
          </a:r>
          <a:r>
            <a:rPr kumimoji="1" lang="ja-JP" altLang="en-US" sz="1300">
              <a:solidFill>
                <a:schemeClr val="tx1"/>
              </a:solidFill>
              <a:latin typeface="ＭＳ Ｐゴシック" panose="020B0600070205080204" pitchFamily="50" charset="-128"/>
              <a:ea typeface="ＭＳ Ｐゴシック" panose="020B0600070205080204" pitchFamily="50" charset="-128"/>
            </a:rPr>
            <a:t>年度までは類似団体内平均値を上回っていたが、庁舎建設事業債の償還完了などにより、平成</a:t>
          </a:r>
          <a:r>
            <a:rPr kumimoji="1" lang="en-US" altLang="ja-JP" sz="1300">
              <a:solidFill>
                <a:schemeClr val="tx1"/>
              </a:solidFill>
              <a:latin typeface="ＭＳ Ｐゴシック" panose="020B0600070205080204" pitchFamily="50" charset="-128"/>
              <a:ea typeface="ＭＳ Ｐゴシック" panose="020B0600070205080204" pitchFamily="50" charset="-128"/>
            </a:rPr>
            <a:t>30</a:t>
          </a:r>
          <a:r>
            <a:rPr kumimoji="1" lang="ja-JP" altLang="en-US" sz="1300">
              <a:solidFill>
                <a:schemeClr val="tx1"/>
              </a:solidFill>
              <a:latin typeface="ＭＳ Ｐゴシック" panose="020B0600070205080204" pitchFamily="50" charset="-128"/>
              <a:ea typeface="ＭＳ Ｐゴシック" panose="020B0600070205080204" pitchFamily="50" charset="-128"/>
            </a:rPr>
            <a:t>年度は類似団体平均を下回った。その後は類似団体平均と同水準で横ばいに推移しており、令和</a:t>
          </a:r>
          <a:r>
            <a:rPr kumimoji="1" lang="en-US" altLang="ja-JP" sz="1300">
              <a:solidFill>
                <a:schemeClr val="tx1"/>
              </a:solidFill>
              <a:latin typeface="ＭＳ Ｐゴシック" panose="020B0600070205080204" pitchFamily="50" charset="-128"/>
              <a:ea typeface="ＭＳ Ｐゴシック" panose="020B0600070205080204" pitchFamily="50" charset="-128"/>
            </a:rPr>
            <a:t>6</a:t>
          </a:r>
          <a:r>
            <a:rPr kumimoji="1" lang="ja-JP" altLang="en-US" sz="1300">
              <a:solidFill>
                <a:schemeClr val="tx1"/>
              </a:solidFill>
              <a:latin typeface="ＭＳ Ｐゴシック" panose="020B0600070205080204" pitchFamily="50" charset="-128"/>
              <a:ea typeface="ＭＳ Ｐゴシック" panose="020B0600070205080204" pitchFamily="50" charset="-128"/>
            </a:rPr>
            <a:t>年度は</a:t>
          </a:r>
          <a:r>
            <a:rPr kumimoji="1" lang="en-US" altLang="ja-JP" sz="1300">
              <a:solidFill>
                <a:schemeClr val="tx1"/>
              </a:solidFill>
              <a:latin typeface="ＭＳ Ｐゴシック" panose="020B0600070205080204" pitchFamily="50" charset="-128"/>
              <a:ea typeface="ＭＳ Ｐゴシック" panose="020B0600070205080204" pitchFamily="50" charset="-128"/>
            </a:rPr>
            <a:t>13.2</a:t>
          </a:r>
          <a:r>
            <a:rPr kumimoji="1" lang="ja-JP" altLang="en-US" sz="1300">
              <a:solidFill>
                <a:schemeClr val="tx1"/>
              </a:solidFill>
              <a:latin typeface="ＭＳ Ｐゴシック" panose="020B0600070205080204" pitchFamily="50" charset="-128"/>
              <a:ea typeface="ＭＳ Ｐゴシック" panose="020B0600070205080204" pitchFamily="50" charset="-128"/>
            </a:rPr>
            <a:t>％となっている。</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　引き続き、過度の財政負担が生じることのないよう地方債の発行に努める。</a:t>
          </a:r>
        </a:p>
      </xdr:txBody>
    </xdr:sp>
    <xdr:clientData/>
  </xdr:twoCellAnchor>
  <xdr:oneCellAnchor>
    <xdr:from>
      <xdr:col>3</xdr:col>
      <xdr:colOff>123825</xdr:colOff>
      <xdr:row>69</xdr:row>
      <xdr:rowOff>107950</xdr:rowOff>
    </xdr:from>
    <xdr:ext cx="298543" cy="225703"/>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0" name="公債費グラフ枠">
          <a:extLst>
            <a:ext uri="{FF2B5EF4-FFF2-40B4-BE49-F238E27FC236}">
              <a16:creationId xmlns:a16="http://schemas.microsoft.com/office/drawing/2014/main" id="{00000000-0008-0000-0400-000068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147574</xdr:rowOff>
    </xdr:from>
    <xdr:to>
      <xdr:col>24</xdr:col>
      <xdr:colOff>25400</xdr:colOff>
      <xdr:row>80</xdr:row>
      <xdr:rowOff>104139</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flipV="1">
          <a:off x="4826000" y="12663424"/>
          <a:ext cx="0" cy="1156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76216</xdr:rowOff>
    </xdr:from>
    <xdr:ext cx="762000" cy="259045"/>
    <xdr:sp macro="" textlink="">
      <xdr:nvSpPr>
        <xdr:cNvPr id="362" name="公債費最小値テキスト">
          <a:extLst>
            <a:ext uri="{FF2B5EF4-FFF2-40B4-BE49-F238E27FC236}">
              <a16:creationId xmlns:a16="http://schemas.microsoft.com/office/drawing/2014/main" id="{00000000-0008-0000-0400-00006A010000}"/>
            </a:ext>
          </a:extLst>
        </xdr:cNvPr>
        <xdr:cNvSpPr txBox="1"/>
      </xdr:nvSpPr>
      <xdr:spPr>
        <a:xfrm>
          <a:off x="4914900" y="13792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104139</xdr:rowOff>
    </xdr:from>
    <xdr:to>
      <xdr:col>24</xdr:col>
      <xdr:colOff>114300</xdr:colOff>
      <xdr:row>80</xdr:row>
      <xdr:rowOff>104139</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737100" y="13820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62501</xdr:rowOff>
    </xdr:from>
    <xdr:ext cx="762000" cy="259045"/>
    <xdr:sp macro="" textlink="">
      <xdr:nvSpPr>
        <xdr:cNvPr id="364" name="公債費最大値テキスト">
          <a:extLst>
            <a:ext uri="{FF2B5EF4-FFF2-40B4-BE49-F238E27FC236}">
              <a16:creationId xmlns:a16="http://schemas.microsoft.com/office/drawing/2014/main" id="{00000000-0008-0000-0400-00006C010000}"/>
            </a:ext>
          </a:extLst>
        </xdr:cNvPr>
        <xdr:cNvSpPr txBox="1"/>
      </xdr:nvSpPr>
      <xdr:spPr>
        <a:xfrm>
          <a:off x="4914900" y="12406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147574</xdr:rowOff>
    </xdr:from>
    <xdr:to>
      <xdr:col>24</xdr:col>
      <xdr:colOff>114300</xdr:colOff>
      <xdr:row>73</xdr:row>
      <xdr:rowOff>147574</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4737100" y="12663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159004</xdr:rowOff>
    </xdr:from>
    <xdr:to>
      <xdr:col>24</xdr:col>
      <xdr:colOff>25400</xdr:colOff>
      <xdr:row>77</xdr:row>
      <xdr:rowOff>101854</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3987800" y="13189204"/>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107714</xdr:rowOff>
    </xdr:from>
    <xdr:ext cx="762000" cy="259045"/>
    <xdr:sp macro="" textlink="">
      <xdr:nvSpPr>
        <xdr:cNvPr id="367" name="公債費平均値テキスト">
          <a:extLst>
            <a:ext uri="{FF2B5EF4-FFF2-40B4-BE49-F238E27FC236}">
              <a16:creationId xmlns:a16="http://schemas.microsoft.com/office/drawing/2014/main" id="{00000000-0008-0000-0400-00006F010000}"/>
            </a:ext>
          </a:extLst>
        </xdr:cNvPr>
        <xdr:cNvSpPr txBox="1"/>
      </xdr:nvSpPr>
      <xdr:spPr>
        <a:xfrm>
          <a:off x="4914900" y="131379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135637</xdr:rowOff>
    </xdr:from>
    <xdr:to>
      <xdr:col>24</xdr:col>
      <xdr:colOff>76200</xdr:colOff>
      <xdr:row>77</xdr:row>
      <xdr:rowOff>65787</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4775200" y="13165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92711</xdr:rowOff>
    </xdr:from>
    <xdr:to>
      <xdr:col>19</xdr:col>
      <xdr:colOff>187325</xdr:colOff>
      <xdr:row>77</xdr:row>
      <xdr:rowOff>101854</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3098800" y="13294361"/>
          <a:ext cx="8890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163068</xdr:rowOff>
    </xdr:from>
    <xdr:to>
      <xdr:col>20</xdr:col>
      <xdr:colOff>38100</xdr:colOff>
      <xdr:row>77</xdr:row>
      <xdr:rowOff>93218</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3937000" y="13193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103395</xdr:rowOff>
    </xdr:from>
    <xdr:ext cx="7366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3606800" y="129621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78994</xdr:rowOff>
    </xdr:from>
    <xdr:to>
      <xdr:col>15</xdr:col>
      <xdr:colOff>98425</xdr:colOff>
      <xdr:row>77</xdr:row>
      <xdr:rowOff>92711</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2209800" y="13280644"/>
          <a:ext cx="8890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19050</xdr:rowOff>
    </xdr:from>
    <xdr:to>
      <xdr:col>15</xdr:col>
      <xdr:colOff>149225</xdr:colOff>
      <xdr:row>77</xdr:row>
      <xdr:rowOff>120650</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048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130827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2717800" y="1298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78994</xdr:rowOff>
    </xdr:from>
    <xdr:to>
      <xdr:col>11</xdr:col>
      <xdr:colOff>9525</xdr:colOff>
      <xdr:row>77</xdr:row>
      <xdr:rowOff>143002</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1320800" y="13280644"/>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158496</xdr:rowOff>
    </xdr:from>
    <xdr:to>
      <xdr:col>11</xdr:col>
      <xdr:colOff>60325</xdr:colOff>
      <xdr:row>77</xdr:row>
      <xdr:rowOff>88646</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2159000" y="131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98823</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1828800" y="12957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9906</xdr:rowOff>
    </xdr:from>
    <xdr:to>
      <xdr:col>6</xdr:col>
      <xdr:colOff>171450</xdr:colOff>
      <xdr:row>77</xdr:row>
      <xdr:rowOff>111506</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12700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121683</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939800" y="12980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108204</xdr:rowOff>
    </xdr:from>
    <xdr:to>
      <xdr:col>24</xdr:col>
      <xdr:colOff>76200</xdr:colOff>
      <xdr:row>77</xdr:row>
      <xdr:rowOff>38354</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4775200" y="13138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124731</xdr:rowOff>
    </xdr:from>
    <xdr:ext cx="762000" cy="259045"/>
    <xdr:sp macro="" textlink="">
      <xdr:nvSpPr>
        <xdr:cNvPr id="386" name="公債費該当値テキスト">
          <a:extLst>
            <a:ext uri="{FF2B5EF4-FFF2-40B4-BE49-F238E27FC236}">
              <a16:creationId xmlns:a16="http://schemas.microsoft.com/office/drawing/2014/main" id="{00000000-0008-0000-0400-000082010000}"/>
            </a:ext>
          </a:extLst>
        </xdr:cNvPr>
        <xdr:cNvSpPr txBox="1"/>
      </xdr:nvSpPr>
      <xdr:spPr>
        <a:xfrm>
          <a:off x="4914900" y="12983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51054</xdr:rowOff>
    </xdr:from>
    <xdr:to>
      <xdr:col>20</xdr:col>
      <xdr:colOff>38100</xdr:colOff>
      <xdr:row>77</xdr:row>
      <xdr:rowOff>152654</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3937000" y="13252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137431</xdr:rowOff>
    </xdr:from>
    <xdr:ext cx="7366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3606800" y="133390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41911</xdr:rowOff>
    </xdr:from>
    <xdr:to>
      <xdr:col>15</xdr:col>
      <xdr:colOff>149225</xdr:colOff>
      <xdr:row>77</xdr:row>
      <xdr:rowOff>143511</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3048000" y="13243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128288</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2717800" y="13329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28194</xdr:rowOff>
    </xdr:from>
    <xdr:to>
      <xdr:col>11</xdr:col>
      <xdr:colOff>60325</xdr:colOff>
      <xdr:row>77</xdr:row>
      <xdr:rowOff>129794</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2159000" y="13229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114571</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1828800" y="13316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92202</xdr:rowOff>
    </xdr:from>
    <xdr:to>
      <xdr:col>6</xdr:col>
      <xdr:colOff>171450</xdr:colOff>
      <xdr:row>78</xdr:row>
      <xdr:rowOff>22352</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1270000" y="13293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7129</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939800" y="13380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　物件費や扶助費など、全体として類似団体内平均値を大きく上回っている。</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　今後も一般財源収入の増が見込めないため、経常経費の削減に努める。</a:t>
          </a:r>
        </a:p>
      </xdr:txBody>
    </xdr:sp>
    <xdr:clientData/>
  </xdr:twoCellAnchor>
  <xdr:oneCellAnchor>
    <xdr:from>
      <xdr:col>62</xdr:col>
      <xdr:colOff>6350</xdr:colOff>
      <xdr:row>69</xdr:row>
      <xdr:rowOff>107950</xdr:rowOff>
    </xdr:from>
    <xdr:ext cx="298543" cy="225703"/>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9" name="公債費以外グラフ枠">
          <a:extLst>
            <a:ext uri="{FF2B5EF4-FFF2-40B4-BE49-F238E27FC236}">
              <a16:creationId xmlns:a16="http://schemas.microsoft.com/office/drawing/2014/main" id="{00000000-0008-0000-0400-0000A3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133858</xdr:rowOff>
    </xdr:from>
    <xdr:to>
      <xdr:col>82</xdr:col>
      <xdr:colOff>107950</xdr:colOff>
      <xdr:row>80</xdr:row>
      <xdr:rowOff>104139</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flipV="1">
          <a:off x="16510000" y="12649708"/>
          <a:ext cx="0" cy="1170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76216</xdr:rowOff>
    </xdr:from>
    <xdr:ext cx="762000" cy="259045"/>
    <xdr:sp macro="" textlink="">
      <xdr:nvSpPr>
        <xdr:cNvPr id="421" name="公債費以外最小値テキスト">
          <a:extLst>
            <a:ext uri="{FF2B5EF4-FFF2-40B4-BE49-F238E27FC236}">
              <a16:creationId xmlns:a16="http://schemas.microsoft.com/office/drawing/2014/main" id="{00000000-0008-0000-0400-0000A5010000}"/>
            </a:ext>
          </a:extLst>
        </xdr:cNvPr>
        <xdr:cNvSpPr txBox="1"/>
      </xdr:nvSpPr>
      <xdr:spPr>
        <a:xfrm>
          <a:off x="16598900" y="13792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104139</xdr:rowOff>
    </xdr:from>
    <xdr:to>
      <xdr:col>82</xdr:col>
      <xdr:colOff>196850</xdr:colOff>
      <xdr:row>80</xdr:row>
      <xdr:rowOff>104139</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3820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48785</xdr:rowOff>
    </xdr:from>
    <xdr:ext cx="762000" cy="259045"/>
    <xdr:sp macro="" textlink="">
      <xdr:nvSpPr>
        <xdr:cNvPr id="423" name="公債費以外最大値テキスト">
          <a:extLst>
            <a:ext uri="{FF2B5EF4-FFF2-40B4-BE49-F238E27FC236}">
              <a16:creationId xmlns:a16="http://schemas.microsoft.com/office/drawing/2014/main" id="{00000000-0008-0000-0400-0000A7010000}"/>
            </a:ext>
          </a:extLst>
        </xdr:cNvPr>
        <xdr:cNvSpPr txBox="1"/>
      </xdr:nvSpPr>
      <xdr:spPr>
        <a:xfrm>
          <a:off x="16598900" y="12393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133858</xdr:rowOff>
    </xdr:from>
    <xdr:to>
      <xdr:col>82</xdr:col>
      <xdr:colOff>196850</xdr:colOff>
      <xdr:row>73</xdr:row>
      <xdr:rowOff>133858</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2649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147574</xdr:rowOff>
    </xdr:from>
    <xdr:to>
      <xdr:col>82</xdr:col>
      <xdr:colOff>107950</xdr:colOff>
      <xdr:row>80</xdr:row>
      <xdr:rowOff>30987</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5671800" y="13692124"/>
          <a:ext cx="838200" cy="54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58438</xdr:rowOff>
    </xdr:from>
    <xdr:ext cx="762000" cy="259045"/>
    <xdr:sp macro="" textlink="">
      <xdr:nvSpPr>
        <xdr:cNvPr id="426" name="公債費以外平均値テキスト">
          <a:extLst>
            <a:ext uri="{FF2B5EF4-FFF2-40B4-BE49-F238E27FC236}">
              <a16:creationId xmlns:a16="http://schemas.microsoft.com/office/drawing/2014/main" id="{00000000-0008-0000-0400-0000AA010000}"/>
            </a:ext>
          </a:extLst>
        </xdr:cNvPr>
        <xdr:cNvSpPr txBox="1"/>
      </xdr:nvSpPr>
      <xdr:spPr>
        <a:xfrm>
          <a:off x="16598900" y="130886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41911</xdr:rowOff>
    </xdr:from>
    <xdr:to>
      <xdr:col>82</xdr:col>
      <xdr:colOff>158750</xdr:colOff>
      <xdr:row>77</xdr:row>
      <xdr:rowOff>143511</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64592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79</xdr:row>
      <xdr:rowOff>110998</xdr:rowOff>
    </xdr:from>
    <xdr:to>
      <xdr:col>78</xdr:col>
      <xdr:colOff>69850</xdr:colOff>
      <xdr:row>79</xdr:row>
      <xdr:rowOff>147574</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4782800" y="13655548"/>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163068</xdr:rowOff>
    </xdr:from>
    <xdr:to>
      <xdr:col>78</xdr:col>
      <xdr:colOff>120650</xdr:colOff>
      <xdr:row>77</xdr:row>
      <xdr:rowOff>93218</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5621000" y="13193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103395</xdr:rowOff>
    </xdr:from>
    <xdr:ext cx="7366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5290800" y="129621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140715</xdr:rowOff>
    </xdr:from>
    <xdr:to>
      <xdr:col>73</xdr:col>
      <xdr:colOff>180975</xdr:colOff>
      <xdr:row>79</xdr:row>
      <xdr:rowOff>110998</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3893800" y="13513815"/>
          <a:ext cx="889000" cy="141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108204</xdr:rowOff>
    </xdr:from>
    <xdr:to>
      <xdr:col>74</xdr:col>
      <xdr:colOff>31750</xdr:colOff>
      <xdr:row>77</xdr:row>
      <xdr:rowOff>38354</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4732000" y="13138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48531</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4401800" y="12907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140715</xdr:rowOff>
    </xdr:from>
    <xdr:to>
      <xdr:col>69</xdr:col>
      <xdr:colOff>92075</xdr:colOff>
      <xdr:row>80</xdr:row>
      <xdr:rowOff>131572</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flipV="1">
          <a:off x="13004800" y="13513815"/>
          <a:ext cx="889000" cy="333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133350</xdr:rowOff>
    </xdr:from>
    <xdr:to>
      <xdr:col>69</xdr:col>
      <xdr:colOff>142875</xdr:colOff>
      <xdr:row>76</xdr:row>
      <xdr:rowOff>63500</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3843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73677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35128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32765</xdr:rowOff>
    </xdr:from>
    <xdr:to>
      <xdr:col>65</xdr:col>
      <xdr:colOff>53975</xdr:colOff>
      <xdr:row>77</xdr:row>
      <xdr:rowOff>134365</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2954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144542</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2623800" y="1300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151637</xdr:rowOff>
    </xdr:from>
    <xdr:to>
      <xdr:col>82</xdr:col>
      <xdr:colOff>158750</xdr:colOff>
      <xdr:row>80</xdr:row>
      <xdr:rowOff>81787</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6459200" y="13696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60214</xdr:rowOff>
    </xdr:from>
    <xdr:ext cx="762000" cy="259045"/>
    <xdr:sp macro="" textlink="">
      <xdr:nvSpPr>
        <xdr:cNvPr id="445" name="公債費以外該当値テキスト">
          <a:extLst>
            <a:ext uri="{FF2B5EF4-FFF2-40B4-BE49-F238E27FC236}">
              <a16:creationId xmlns:a16="http://schemas.microsoft.com/office/drawing/2014/main" id="{00000000-0008-0000-0400-0000BD010000}"/>
            </a:ext>
          </a:extLst>
        </xdr:cNvPr>
        <xdr:cNvSpPr txBox="1"/>
      </xdr:nvSpPr>
      <xdr:spPr>
        <a:xfrm>
          <a:off x="16598900" y="136047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79</xdr:row>
      <xdr:rowOff>96774</xdr:rowOff>
    </xdr:from>
    <xdr:to>
      <xdr:col>78</xdr:col>
      <xdr:colOff>120650</xdr:colOff>
      <xdr:row>80</xdr:row>
      <xdr:rowOff>26924</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5621000" y="13641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80</xdr:row>
      <xdr:rowOff>11701</xdr:rowOff>
    </xdr:from>
    <xdr:ext cx="7366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290800" y="137277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79</xdr:row>
      <xdr:rowOff>60198</xdr:rowOff>
    </xdr:from>
    <xdr:to>
      <xdr:col>74</xdr:col>
      <xdr:colOff>31750</xdr:colOff>
      <xdr:row>79</xdr:row>
      <xdr:rowOff>161798</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4732000" y="13604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146575</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4401800" y="13691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89915</xdr:rowOff>
    </xdr:from>
    <xdr:to>
      <xdr:col>69</xdr:col>
      <xdr:colOff>142875</xdr:colOff>
      <xdr:row>79</xdr:row>
      <xdr:rowOff>20065</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3843000" y="13463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4842</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3512800" y="13549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80</xdr:row>
      <xdr:rowOff>80772</xdr:rowOff>
    </xdr:from>
    <xdr:to>
      <xdr:col>65</xdr:col>
      <xdr:colOff>53975</xdr:colOff>
      <xdr:row>81</xdr:row>
      <xdr:rowOff>10922</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2954000" y="13796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80</xdr:row>
      <xdr:rowOff>167149</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2623800" y="13883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大阪府忠岡町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2892</xdr:rowOff>
    </xdr:from>
    <xdr:to>
      <xdr:col>29</xdr:col>
      <xdr:colOff>127000</xdr:colOff>
      <xdr:row>20</xdr:row>
      <xdr:rowOff>107700</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107917"/>
          <a:ext cx="0" cy="147640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79777</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556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62,398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107700</xdr:rowOff>
    </xdr:from>
    <xdr:to>
      <xdr:col>30</xdr:col>
      <xdr:colOff>25400</xdr:colOff>
      <xdr:row>20</xdr:row>
      <xdr:rowOff>107700</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58432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89269</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851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2892</xdr:rowOff>
    </xdr:from>
    <xdr:to>
      <xdr:col>30</xdr:col>
      <xdr:colOff>25400</xdr:colOff>
      <xdr:row>12</xdr:row>
      <xdr:rowOff>2892</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10791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51910</xdr:rowOff>
    </xdr:from>
    <xdr:to>
      <xdr:col>29</xdr:col>
      <xdr:colOff>127000</xdr:colOff>
      <xdr:row>18</xdr:row>
      <xdr:rowOff>110813</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3185635"/>
          <a:ext cx="647700" cy="589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1113</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7919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156036</xdr:rowOff>
    </xdr:from>
    <xdr:to>
      <xdr:col>29</xdr:col>
      <xdr:colOff>177800</xdr:colOff>
      <xdr:row>17</xdr:row>
      <xdr:rowOff>86186</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29468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110813</xdr:rowOff>
    </xdr:from>
    <xdr:to>
      <xdr:col>26</xdr:col>
      <xdr:colOff>50800</xdr:colOff>
      <xdr:row>18</xdr:row>
      <xdr:rowOff>128382</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3244538"/>
          <a:ext cx="698500" cy="175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84517</xdr:rowOff>
    </xdr:from>
    <xdr:to>
      <xdr:col>26</xdr:col>
      <xdr:colOff>101600</xdr:colOff>
      <xdr:row>18</xdr:row>
      <xdr:rowOff>14667</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304679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24844</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28156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128382</xdr:rowOff>
    </xdr:from>
    <xdr:to>
      <xdr:col>22</xdr:col>
      <xdr:colOff>114300</xdr:colOff>
      <xdr:row>18</xdr:row>
      <xdr:rowOff>155172</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3262107"/>
          <a:ext cx="698500" cy="267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119732</xdr:rowOff>
    </xdr:from>
    <xdr:to>
      <xdr:col>22</xdr:col>
      <xdr:colOff>165100</xdr:colOff>
      <xdr:row>18</xdr:row>
      <xdr:rowOff>49882</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308200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60059</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2850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155172</xdr:rowOff>
    </xdr:from>
    <xdr:to>
      <xdr:col>18</xdr:col>
      <xdr:colOff>177800</xdr:colOff>
      <xdr:row>19</xdr:row>
      <xdr:rowOff>26634</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3288897"/>
          <a:ext cx="698500" cy="429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135680</xdr:rowOff>
    </xdr:from>
    <xdr:to>
      <xdr:col>19</xdr:col>
      <xdr:colOff>38100</xdr:colOff>
      <xdr:row>18</xdr:row>
      <xdr:rowOff>65830</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0979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76007</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2866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146271</xdr:rowOff>
    </xdr:from>
    <xdr:to>
      <xdr:col>15</xdr:col>
      <xdr:colOff>101600</xdr:colOff>
      <xdr:row>18</xdr:row>
      <xdr:rowOff>76421</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1085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86598</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2877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1110</xdr:rowOff>
    </xdr:from>
    <xdr:to>
      <xdr:col>29</xdr:col>
      <xdr:colOff>177800</xdr:colOff>
      <xdr:row>18</xdr:row>
      <xdr:rowOff>102710</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31348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144637</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31069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60013</xdr:rowOff>
    </xdr:from>
    <xdr:to>
      <xdr:col>26</xdr:col>
      <xdr:colOff>101600</xdr:colOff>
      <xdr:row>18</xdr:row>
      <xdr:rowOff>161613</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31937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146390</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32801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77582</xdr:rowOff>
    </xdr:from>
    <xdr:to>
      <xdr:col>22</xdr:col>
      <xdr:colOff>165100</xdr:colOff>
      <xdr:row>19</xdr:row>
      <xdr:rowOff>7732</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32113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163959</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3297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104372</xdr:rowOff>
    </xdr:from>
    <xdr:to>
      <xdr:col>19</xdr:col>
      <xdr:colOff>38100</xdr:colOff>
      <xdr:row>19</xdr:row>
      <xdr:rowOff>34522</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32380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19299</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33244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147284</xdr:rowOff>
    </xdr:from>
    <xdr:to>
      <xdr:col>15</xdr:col>
      <xdr:colOff>101600</xdr:colOff>
      <xdr:row>19</xdr:row>
      <xdr:rowOff>77434</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32810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62211</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3367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125666</xdr:rowOff>
    </xdr:from>
    <xdr:to>
      <xdr:col>29</xdr:col>
      <xdr:colOff>127000</xdr:colOff>
      <xdr:row>37</xdr:row>
      <xdr:rowOff>279057</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6050216"/>
          <a:ext cx="0" cy="135354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251134</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375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279057</xdr:rowOff>
    </xdr:from>
    <xdr:to>
      <xdr:col>30</xdr:col>
      <xdr:colOff>25400</xdr:colOff>
      <xdr:row>37</xdr:row>
      <xdr:rowOff>279057</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4037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40593</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793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59,070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125666</xdr:rowOff>
    </xdr:from>
    <xdr:to>
      <xdr:col>30</xdr:col>
      <xdr:colOff>25400</xdr:colOff>
      <xdr:row>33</xdr:row>
      <xdr:rowOff>125666</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605021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303003</xdr:rowOff>
    </xdr:from>
    <xdr:to>
      <xdr:col>29</xdr:col>
      <xdr:colOff>127000</xdr:colOff>
      <xdr:row>36</xdr:row>
      <xdr:rowOff>18300</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003800" y="6913353"/>
          <a:ext cx="647700" cy="581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327518</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5949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139541</xdr:rowOff>
    </xdr:from>
    <xdr:to>
      <xdr:col>29</xdr:col>
      <xdr:colOff>177800</xdr:colOff>
      <xdr:row>35</xdr:row>
      <xdr:rowOff>241141</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7498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303003</xdr:rowOff>
    </xdr:from>
    <xdr:to>
      <xdr:col>26</xdr:col>
      <xdr:colOff>50800</xdr:colOff>
      <xdr:row>35</xdr:row>
      <xdr:rowOff>341179</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4305300" y="6913353"/>
          <a:ext cx="698500" cy="381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122015</xdr:rowOff>
    </xdr:from>
    <xdr:to>
      <xdr:col>26</xdr:col>
      <xdr:colOff>101600</xdr:colOff>
      <xdr:row>35</xdr:row>
      <xdr:rowOff>223615</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7323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233792</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5012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287306</xdr:rowOff>
    </xdr:from>
    <xdr:to>
      <xdr:col>22</xdr:col>
      <xdr:colOff>114300</xdr:colOff>
      <xdr:row>35</xdr:row>
      <xdr:rowOff>341179</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a:off x="3606800" y="6897656"/>
          <a:ext cx="698500" cy="538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112985</xdr:rowOff>
    </xdr:from>
    <xdr:to>
      <xdr:col>22</xdr:col>
      <xdr:colOff>165100</xdr:colOff>
      <xdr:row>35</xdr:row>
      <xdr:rowOff>214585</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7233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224762</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492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266274</xdr:rowOff>
    </xdr:from>
    <xdr:to>
      <xdr:col>18</xdr:col>
      <xdr:colOff>177800</xdr:colOff>
      <xdr:row>35</xdr:row>
      <xdr:rowOff>287306</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a:off x="2908300" y="6876624"/>
          <a:ext cx="698500" cy="210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136913</xdr:rowOff>
    </xdr:from>
    <xdr:to>
      <xdr:col>19</xdr:col>
      <xdr:colOff>38100</xdr:colOff>
      <xdr:row>35</xdr:row>
      <xdr:rowOff>238513</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7472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248690</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516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158400</xdr:rowOff>
    </xdr:from>
    <xdr:to>
      <xdr:col>15</xdr:col>
      <xdr:colOff>101600</xdr:colOff>
      <xdr:row>35</xdr:row>
      <xdr:rowOff>260000</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7687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270177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537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310400</xdr:rowOff>
    </xdr:from>
    <xdr:to>
      <xdr:col>29</xdr:col>
      <xdr:colOff>177800</xdr:colOff>
      <xdr:row>36</xdr:row>
      <xdr:rowOff>69100</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69207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282477</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6892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252203</xdr:rowOff>
    </xdr:from>
    <xdr:to>
      <xdr:col>26</xdr:col>
      <xdr:colOff>101600</xdr:colOff>
      <xdr:row>36</xdr:row>
      <xdr:rowOff>10903</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68625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338580</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69489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290379</xdr:rowOff>
    </xdr:from>
    <xdr:to>
      <xdr:col>22</xdr:col>
      <xdr:colOff>165100</xdr:colOff>
      <xdr:row>36</xdr:row>
      <xdr:rowOff>49079</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69007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33856</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6987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236506</xdr:rowOff>
    </xdr:from>
    <xdr:to>
      <xdr:col>19</xdr:col>
      <xdr:colOff>38100</xdr:colOff>
      <xdr:row>35</xdr:row>
      <xdr:rowOff>338106</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68468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322883</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6933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215474</xdr:rowOff>
    </xdr:from>
    <xdr:to>
      <xdr:col>15</xdr:col>
      <xdr:colOff>101600</xdr:colOff>
      <xdr:row>35</xdr:row>
      <xdr:rowOff>317074</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68258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301851</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6912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大阪府忠岡町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16,317
15,736
3.97
7,789,032
7,584,993
173,901
4,758,939
6,759,504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5.0
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149644</xdr:rowOff>
    </xdr:from>
    <xdr:to>
      <xdr:col>24</xdr:col>
      <xdr:colOff>62865</xdr:colOff>
      <xdr:row>39</xdr:row>
      <xdr:rowOff>56541</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93144"/>
          <a:ext cx="1270" cy="14499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60368</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746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56541</xdr:rowOff>
    </xdr:from>
    <xdr:to>
      <xdr:col>24</xdr:col>
      <xdr:colOff>152400</xdr:colOff>
      <xdr:row>39</xdr:row>
      <xdr:rowOff>56541</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7430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96321</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068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149644</xdr:rowOff>
    </xdr:from>
    <xdr:to>
      <xdr:col>24</xdr:col>
      <xdr:colOff>152400</xdr:colOff>
      <xdr:row>30</xdr:row>
      <xdr:rowOff>149644</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93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46114</xdr:rowOff>
    </xdr:from>
    <xdr:to>
      <xdr:col>24</xdr:col>
      <xdr:colOff>63500</xdr:colOff>
      <xdr:row>36</xdr:row>
      <xdr:rowOff>171399</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218314"/>
          <a:ext cx="838200" cy="125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162513</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99181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139636</xdr:rowOff>
    </xdr:from>
    <xdr:to>
      <xdr:col>24</xdr:col>
      <xdr:colOff>114300</xdr:colOff>
      <xdr:row>36</xdr:row>
      <xdr:rowOff>69786</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140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171399</xdr:rowOff>
    </xdr:from>
    <xdr:to>
      <xdr:col>19</xdr:col>
      <xdr:colOff>177800</xdr:colOff>
      <xdr:row>37</xdr:row>
      <xdr:rowOff>47269</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343599"/>
          <a:ext cx="889000" cy="47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76937</xdr:rowOff>
    </xdr:from>
    <xdr:to>
      <xdr:col>20</xdr:col>
      <xdr:colOff>38100</xdr:colOff>
      <xdr:row>37</xdr:row>
      <xdr:rowOff>7087</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249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23614</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024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8471</xdr:rowOff>
    </xdr:from>
    <xdr:to>
      <xdr:col>15</xdr:col>
      <xdr:colOff>50800</xdr:colOff>
      <xdr:row>37</xdr:row>
      <xdr:rowOff>47269</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a:off x="2019300" y="6352121"/>
          <a:ext cx="889000" cy="38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101714</xdr:rowOff>
    </xdr:from>
    <xdr:to>
      <xdr:col>15</xdr:col>
      <xdr:colOff>101600</xdr:colOff>
      <xdr:row>37</xdr:row>
      <xdr:rowOff>31864</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273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48391</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049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8471</xdr:rowOff>
    </xdr:from>
    <xdr:to>
      <xdr:col>10</xdr:col>
      <xdr:colOff>114300</xdr:colOff>
      <xdr:row>37</xdr:row>
      <xdr:rowOff>78181</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352121"/>
          <a:ext cx="889000" cy="69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102870</xdr:rowOff>
    </xdr:from>
    <xdr:to>
      <xdr:col>10</xdr:col>
      <xdr:colOff>165100</xdr:colOff>
      <xdr:row>37</xdr:row>
      <xdr:rowOff>33020</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275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49547</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050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121882</xdr:rowOff>
    </xdr:from>
    <xdr:to>
      <xdr:col>6</xdr:col>
      <xdr:colOff>38100</xdr:colOff>
      <xdr:row>37</xdr:row>
      <xdr:rowOff>52032</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294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68559</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069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166764</xdr:rowOff>
    </xdr:from>
    <xdr:to>
      <xdr:col>24</xdr:col>
      <xdr:colOff>114300</xdr:colOff>
      <xdr:row>36</xdr:row>
      <xdr:rowOff>96914</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167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145191</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145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120599</xdr:rowOff>
    </xdr:from>
    <xdr:to>
      <xdr:col>20</xdr:col>
      <xdr:colOff>38100</xdr:colOff>
      <xdr:row>37</xdr:row>
      <xdr:rowOff>50749</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292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41876</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385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167919</xdr:rowOff>
    </xdr:from>
    <xdr:to>
      <xdr:col>15</xdr:col>
      <xdr:colOff>101600</xdr:colOff>
      <xdr:row>37</xdr:row>
      <xdr:rowOff>98069</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340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89196</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432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129121</xdr:rowOff>
    </xdr:from>
    <xdr:to>
      <xdr:col>10</xdr:col>
      <xdr:colOff>165100</xdr:colOff>
      <xdr:row>37</xdr:row>
      <xdr:rowOff>59271</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301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50398</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394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27381</xdr:rowOff>
    </xdr:from>
    <xdr:to>
      <xdr:col>6</xdr:col>
      <xdr:colOff>38100</xdr:colOff>
      <xdr:row>37</xdr:row>
      <xdr:rowOff>128981</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371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120108</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463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42574</xdr:rowOff>
    </xdr:from>
    <xdr:to>
      <xdr:col>24</xdr:col>
      <xdr:colOff>62865</xdr:colOff>
      <xdr:row>58</xdr:row>
      <xdr:rowOff>142149</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615074"/>
          <a:ext cx="1270" cy="1471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145976</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10090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58,072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142149</xdr:rowOff>
    </xdr:from>
    <xdr:to>
      <xdr:col>24</xdr:col>
      <xdr:colOff>152400</xdr:colOff>
      <xdr:row>58</xdr:row>
      <xdr:rowOff>142149</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100862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160701</xdr:rowOff>
    </xdr:from>
    <xdr:ext cx="690189"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39030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1,216,477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42574</xdr:rowOff>
    </xdr:from>
    <xdr:to>
      <xdr:col>24</xdr:col>
      <xdr:colOff>152400</xdr:colOff>
      <xdr:row>50</xdr:row>
      <xdr:rowOff>42574</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615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109627</xdr:rowOff>
    </xdr:from>
    <xdr:to>
      <xdr:col>24</xdr:col>
      <xdr:colOff>63500</xdr:colOff>
      <xdr:row>58</xdr:row>
      <xdr:rowOff>117504</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3797300" y="10053727"/>
          <a:ext cx="838200" cy="7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36548</xdr:rowOff>
    </xdr:from>
    <xdr:ext cx="599010"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80919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13671</xdr:rowOff>
    </xdr:from>
    <xdr:to>
      <xdr:col>24</xdr:col>
      <xdr:colOff>114300</xdr:colOff>
      <xdr:row>58</xdr:row>
      <xdr:rowOff>115271</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9957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114163</xdr:rowOff>
    </xdr:from>
    <xdr:to>
      <xdr:col>19</xdr:col>
      <xdr:colOff>177800</xdr:colOff>
      <xdr:row>58</xdr:row>
      <xdr:rowOff>117504</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2908300" y="10058263"/>
          <a:ext cx="889000" cy="3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42854</xdr:rowOff>
    </xdr:from>
    <xdr:to>
      <xdr:col>20</xdr:col>
      <xdr:colOff>38100</xdr:colOff>
      <xdr:row>58</xdr:row>
      <xdr:rowOff>144454</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9986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160981</xdr:rowOff>
    </xdr:from>
    <xdr:ext cx="534377"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530111" y="9762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114163</xdr:rowOff>
    </xdr:from>
    <xdr:to>
      <xdr:col>15</xdr:col>
      <xdr:colOff>50800</xdr:colOff>
      <xdr:row>58</xdr:row>
      <xdr:rowOff>117318</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019300" y="10058263"/>
          <a:ext cx="889000" cy="3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41933</xdr:rowOff>
    </xdr:from>
    <xdr:to>
      <xdr:col>15</xdr:col>
      <xdr:colOff>101600</xdr:colOff>
      <xdr:row>58</xdr:row>
      <xdr:rowOff>143533</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9986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160060</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41111" y="9761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109440</xdr:rowOff>
    </xdr:from>
    <xdr:to>
      <xdr:col>10</xdr:col>
      <xdr:colOff>114300</xdr:colOff>
      <xdr:row>58</xdr:row>
      <xdr:rowOff>117318</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a:off x="1130300" y="10053540"/>
          <a:ext cx="889000" cy="7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51966</xdr:rowOff>
    </xdr:from>
    <xdr:to>
      <xdr:col>10</xdr:col>
      <xdr:colOff>165100</xdr:colOff>
      <xdr:row>58</xdr:row>
      <xdr:rowOff>153566</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9996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170093</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52111" y="9771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58855</xdr:rowOff>
    </xdr:from>
    <xdr:to>
      <xdr:col>6</xdr:col>
      <xdr:colOff>38100</xdr:colOff>
      <xdr:row>58</xdr:row>
      <xdr:rowOff>160455</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10002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151582</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63111" y="10095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58827</xdr:rowOff>
    </xdr:from>
    <xdr:to>
      <xdr:col>24</xdr:col>
      <xdr:colOff>114300</xdr:colOff>
      <xdr:row>58</xdr:row>
      <xdr:rowOff>160427</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10002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163549</xdr:rowOff>
    </xdr:from>
    <xdr:ext cx="534377"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936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66704</xdr:rowOff>
    </xdr:from>
    <xdr:to>
      <xdr:col>20</xdr:col>
      <xdr:colOff>38100</xdr:colOff>
      <xdr:row>58</xdr:row>
      <xdr:rowOff>168304</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10010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159431</xdr:rowOff>
    </xdr:from>
    <xdr:ext cx="534377"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530111" y="10103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63363</xdr:rowOff>
    </xdr:from>
    <xdr:to>
      <xdr:col>15</xdr:col>
      <xdr:colOff>101600</xdr:colOff>
      <xdr:row>58</xdr:row>
      <xdr:rowOff>164963</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10007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156090</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41111" y="10100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66518</xdr:rowOff>
    </xdr:from>
    <xdr:to>
      <xdr:col>10</xdr:col>
      <xdr:colOff>165100</xdr:colOff>
      <xdr:row>58</xdr:row>
      <xdr:rowOff>168118</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10010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159245</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52111" y="10103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58640</xdr:rowOff>
    </xdr:from>
    <xdr:to>
      <xdr:col>6</xdr:col>
      <xdr:colOff>38100</xdr:colOff>
      <xdr:row>58</xdr:row>
      <xdr:rowOff>160240</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10002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5317</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63111" y="9777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維持補修費グラフ枠">
          <a:extLst>
            <a:ext uri="{FF2B5EF4-FFF2-40B4-BE49-F238E27FC236}">
              <a16:creationId xmlns:a16="http://schemas.microsoft.com/office/drawing/2014/main" id="{00000000-0008-0000-0600-0000A7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63667</xdr:rowOff>
    </xdr:from>
    <xdr:to>
      <xdr:col>24</xdr:col>
      <xdr:colOff>62865</xdr:colOff>
      <xdr:row>78</xdr:row>
      <xdr:rowOff>136683</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flipV="1">
          <a:off x="4633595" y="12065167"/>
          <a:ext cx="1270" cy="1444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140510</xdr:rowOff>
    </xdr:from>
    <xdr:ext cx="378565" cy="259045"/>
    <xdr:sp macro="" textlink="">
      <xdr:nvSpPr>
        <xdr:cNvPr id="169" name="維持補修費最小値テキスト">
          <a:extLst>
            <a:ext uri="{FF2B5EF4-FFF2-40B4-BE49-F238E27FC236}">
              <a16:creationId xmlns:a16="http://schemas.microsoft.com/office/drawing/2014/main" id="{00000000-0008-0000-0600-0000A9000000}"/>
            </a:ext>
          </a:extLst>
        </xdr:cNvPr>
        <xdr:cNvSpPr txBox="1"/>
      </xdr:nvSpPr>
      <xdr:spPr>
        <a:xfrm>
          <a:off x="4686300" y="135136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136683</xdr:rowOff>
    </xdr:from>
    <xdr:to>
      <xdr:col>24</xdr:col>
      <xdr:colOff>152400</xdr:colOff>
      <xdr:row>78</xdr:row>
      <xdr:rowOff>136683</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4546600" y="135097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10344</xdr:rowOff>
    </xdr:from>
    <xdr:ext cx="534377" cy="259045"/>
    <xdr:sp macro="" textlink="">
      <xdr:nvSpPr>
        <xdr:cNvPr id="171" name="維持補修費最大値テキスト">
          <a:extLst>
            <a:ext uri="{FF2B5EF4-FFF2-40B4-BE49-F238E27FC236}">
              <a16:creationId xmlns:a16="http://schemas.microsoft.com/office/drawing/2014/main" id="{00000000-0008-0000-0600-0000AB000000}"/>
            </a:ext>
          </a:extLst>
        </xdr:cNvPr>
        <xdr:cNvSpPr txBox="1"/>
      </xdr:nvSpPr>
      <xdr:spPr>
        <a:xfrm>
          <a:off x="4686300" y="11840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63667</xdr:rowOff>
    </xdr:from>
    <xdr:to>
      <xdr:col>24</xdr:col>
      <xdr:colOff>152400</xdr:colOff>
      <xdr:row>70</xdr:row>
      <xdr:rowOff>63667</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2065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121458</xdr:rowOff>
    </xdr:from>
    <xdr:to>
      <xdr:col>24</xdr:col>
      <xdr:colOff>63500</xdr:colOff>
      <xdr:row>78</xdr:row>
      <xdr:rowOff>127059</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3797300" y="13494558"/>
          <a:ext cx="838200" cy="5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63566</xdr:rowOff>
    </xdr:from>
    <xdr:ext cx="469744" cy="259045"/>
    <xdr:sp macro="" textlink="">
      <xdr:nvSpPr>
        <xdr:cNvPr id="174" name="維持補修費平均値テキスト">
          <a:extLst>
            <a:ext uri="{FF2B5EF4-FFF2-40B4-BE49-F238E27FC236}">
              <a16:creationId xmlns:a16="http://schemas.microsoft.com/office/drawing/2014/main" id="{00000000-0008-0000-0600-0000AE000000}"/>
            </a:ext>
          </a:extLst>
        </xdr:cNvPr>
        <xdr:cNvSpPr txBox="1"/>
      </xdr:nvSpPr>
      <xdr:spPr>
        <a:xfrm>
          <a:off x="4686300" y="130937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40689</xdr:rowOff>
    </xdr:from>
    <xdr:to>
      <xdr:col>24</xdr:col>
      <xdr:colOff>114300</xdr:colOff>
      <xdr:row>77</xdr:row>
      <xdr:rowOff>142289</xdr:rowOff>
    </xdr:to>
    <xdr:sp macro="" textlink="">
      <xdr:nvSpPr>
        <xdr:cNvPr id="175" name="フローチャート: 判断 174">
          <a:extLst>
            <a:ext uri="{FF2B5EF4-FFF2-40B4-BE49-F238E27FC236}">
              <a16:creationId xmlns:a16="http://schemas.microsoft.com/office/drawing/2014/main" id="{00000000-0008-0000-0600-0000AF000000}"/>
            </a:ext>
          </a:extLst>
        </xdr:cNvPr>
        <xdr:cNvSpPr/>
      </xdr:nvSpPr>
      <xdr:spPr>
        <a:xfrm>
          <a:off x="4584700" y="13242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121458</xdr:rowOff>
    </xdr:from>
    <xdr:to>
      <xdr:col>19</xdr:col>
      <xdr:colOff>177800</xdr:colOff>
      <xdr:row>78</xdr:row>
      <xdr:rowOff>122051</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2908300" y="13494558"/>
          <a:ext cx="889000" cy="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60714</xdr:rowOff>
    </xdr:from>
    <xdr:to>
      <xdr:col>20</xdr:col>
      <xdr:colOff>38100</xdr:colOff>
      <xdr:row>77</xdr:row>
      <xdr:rowOff>162314</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3746500" y="13262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7391</xdr:rowOff>
    </xdr:from>
    <xdr:ext cx="469744" cy="25904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3562428" y="13037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115125</xdr:rowOff>
    </xdr:from>
    <xdr:to>
      <xdr:col>15</xdr:col>
      <xdr:colOff>50800</xdr:colOff>
      <xdr:row>78</xdr:row>
      <xdr:rowOff>122051</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2019300" y="13488225"/>
          <a:ext cx="889000" cy="6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65080</xdr:rowOff>
    </xdr:from>
    <xdr:to>
      <xdr:col>15</xdr:col>
      <xdr:colOff>101600</xdr:colOff>
      <xdr:row>77</xdr:row>
      <xdr:rowOff>166680</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2857500" y="1326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11757</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2673428" y="13041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115125</xdr:rowOff>
    </xdr:from>
    <xdr:to>
      <xdr:col>10</xdr:col>
      <xdr:colOff>114300</xdr:colOff>
      <xdr:row>78</xdr:row>
      <xdr:rowOff>115331</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1130300" y="13488225"/>
          <a:ext cx="889000" cy="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63571</xdr:rowOff>
    </xdr:from>
    <xdr:to>
      <xdr:col>10</xdr:col>
      <xdr:colOff>165100</xdr:colOff>
      <xdr:row>77</xdr:row>
      <xdr:rowOff>165171</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1968500" y="13265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10248</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1784428" y="13040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76716</xdr:rowOff>
    </xdr:from>
    <xdr:to>
      <xdr:col>6</xdr:col>
      <xdr:colOff>38100</xdr:colOff>
      <xdr:row>78</xdr:row>
      <xdr:rowOff>6866</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079500" y="13278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23393</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895428" y="13053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76259</xdr:rowOff>
    </xdr:from>
    <xdr:to>
      <xdr:col>24</xdr:col>
      <xdr:colOff>114300</xdr:colOff>
      <xdr:row>79</xdr:row>
      <xdr:rowOff>6409</xdr:rowOff>
    </xdr:to>
    <xdr:sp macro="" textlink="">
      <xdr:nvSpPr>
        <xdr:cNvPr id="192" name="楕円 191">
          <a:extLst>
            <a:ext uri="{FF2B5EF4-FFF2-40B4-BE49-F238E27FC236}">
              <a16:creationId xmlns:a16="http://schemas.microsoft.com/office/drawing/2014/main" id="{00000000-0008-0000-0600-0000C0000000}"/>
            </a:ext>
          </a:extLst>
        </xdr:cNvPr>
        <xdr:cNvSpPr/>
      </xdr:nvSpPr>
      <xdr:spPr>
        <a:xfrm>
          <a:off x="4584700" y="13449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162636</xdr:rowOff>
    </xdr:from>
    <xdr:ext cx="378565" cy="259045"/>
    <xdr:sp macro="" textlink="">
      <xdr:nvSpPr>
        <xdr:cNvPr id="193" name="維持補修費該当値テキスト">
          <a:extLst>
            <a:ext uri="{FF2B5EF4-FFF2-40B4-BE49-F238E27FC236}">
              <a16:creationId xmlns:a16="http://schemas.microsoft.com/office/drawing/2014/main" id="{00000000-0008-0000-0600-0000C1000000}"/>
            </a:ext>
          </a:extLst>
        </xdr:cNvPr>
        <xdr:cNvSpPr txBox="1"/>
      </xdr:nvSpPr>
      <xdr:spPr>
        <a:xfrm>
          <a:off x="4686300" y="133642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70658</xdr:rowOff>
    </xdr:from>
    <xdr:to>
      <xdr:col>20</xdr:col>
      <xdr:colOff>38100</xdr:colOff>
      <xdr:row>79</xdr:row>
      <xdr:rowOff>808</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3746500" y="13443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179017</xdr:colOff>
      <xdr:row>78</xdr:row>
      <xdr:rowOff>163385</xdr:rowOff>
    </xdr:from>
    <xdr:ext cx="378565"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608017" y="135364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71251</xdr:rowOff>
    </xdr:from>
    <xdr:to>
      <xdr:col>15</xdr:col>
      <xdr:colOff>101600</xdr:colOff>
      <xdr:row>79</xdr:row>
      <xdr:rowOff>1401</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2857500" y="13444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52017</xdr:colOff>
      <xdr:row>78</xdr:row>
      <xdr:rowOff>163978</xdr:rowOff>
    </xdr:from>
    <xdr:ext cx="378565"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2719017" y="135370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64325</xdr:rowOff>
    </xdr:from>
    <xdr:to>
      <xdr:col>10</xdr:col>
      <xdr:colOff>165100</xdr:colOff>
      <xdr:row>78</xdr:row>
      <xdr:rowOff>165925</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1968500" y="13437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157052</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1784428" y="13530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64531</xdr:rowOff>
    </xdr:from>
    <xdr:to>
      <xdr:col>6</xdr:col>
      <xdr:colOff>38100</xdr:colOff>
      <xdr:row>78</xdr:row>
      <xdr:rowOff>166131</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079500" y="13437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157258</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895428" y="13530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a:extLst>
            <a:ext uri="{FF2B5EF4-FFF2-40B4-BE49-F238E27FC236}">
              <a16:creationId xmlns:a16="http://schemas.microsoft.com/office/drawing/2014/main" id="{00000000-0008-0000-06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44842</xdr:rowOff>
    </xdr:from>
    <xdr:to>
      <xdr:col>24</xdr:col>
      <xdr:colOff>62865</xdr:colOff>
      <xdr:row>98</xdr:row>
      <xdr:rowOff>133277</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4633595" y="15475342"/>
          <a:ext cx="1270" cy="14600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137104</xdr:rowOff>
    </xdr:from>
    <xdr:ext cx="534377" cy="259045"/>
    <xdr:sp macro="" textlink="">
      <xdr:nvSpPr>
        <xdr:cNvPr id="229" name="扶助費最小値テキスト">
          <a:extLst>
            <a:ext uri="{FF2B5EF4-FFF2-40B4-BE49-F238E27FC236}">
              <a16:creationId xmlns:a16="http://schemas.microsoft.com/office/drawing/2014/main" id="{00000000-0008-0000-0600-0000E5000000}"/>
            </a:ext>
          </a:extLst>
        </xdr:cNvPr>
        <xdr:cNvSpPr txBox="1"/>
      </xdr:nvSpPr>
      <xdr:spPr>
        <a:xfrm>
          <a:off x="4686300" y="16939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133277</xdr:rowOff>
    </xdr:from>
    <xdr:to>
      <xdr:col>24</xdr:col>
      <xdr:colOff>152400</xdr:colOff>
      <xdr:row>98</xdr:row>
      <xdr:rowOff>133277</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6935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162969</xdr:rowOff>
    </xdr:from>
    <xdr:ext cx="599010" cy="259045"/>
    <xdr:sp macro="" textlink="">
      <xdr:nvSpPr>
        <xdr:cNvPr id="231" name="扶助費最大値テキスト">
          <a:extLst>
            <a:ext uri="{FF2B5EF4-FFF2-40B4-BE49-F238E27FC236}">
              <a16:creationId xmlns:a16="http://schemas.microsoft.com/office/drawing/2014/main" id="{00000000-0008-0000-0600-0000E7000000}"/>
            </a:ext>
          </a:extLst>
        </xdr:cNvPr>
        <xdr:cNvSpPr txBox="1"/>
      </xdr:nvSpPr>
      <xdr:spPr>
        <a:xfrm>
          <a:off x="4686300" y="152505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176,714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44842</xdr:rowOff>
    </xdr:from>
    <xdr:to>
      <xdr:col>24</xdr:col>
      <xdr:colOff>152400</xdr:colOff>
      <xdr:row>90</xdr:row>
      <xdr:rowOff>44842</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54753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125919</xdr:rowOff>
    </xdr:from>
    <xdr:to>
      <xdr:col>24</xdr:col>
      <xdr:colOff>63500</xdr:colOff>
      <xdr:row>95</xdr:row>
      <xdr:rowOff>74800</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3797300" y="16242219"/>
          <a:ext cx="838200" cy="120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89033</xdr:rowOff>
    </xdr:from>
    <xdr:ext cx="599010" cy="259045"/>
    <xdr:sp macro="" textlink="">
      <xdr:nvSpPr>
        <xdr:cNvPr id="234" name="扶助費平均値テキスト">
          <a:extLst>
            <a:ext uri="{FF2B5EF4-FFF2-40B4-BE49-F238E27FC236}">
              <a16:creationId xmlns:a16="http://schemas.microsoft.com/office/drawing/2014/main" id="{00000000-0008-0000-0600-0000EA000000}"/>
            </a:ext>
          </a:extLst>
        </xdr:cNvPr>
        <xdr:cNvSpPr txBox="1"/>
      </xdr:nvSpPr>
      <xdr:spPr>
        <a:xfrm>
          <a:off x="4686300" y="1620533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110606</xdr:rowOff>
    </xdr:from>
    <xdr:to>
      <xdr:col>24</xdr:col>
      <xdr:colOff>114300</xdr:colOff>
      <xdr:row>95</xdr:row>
      <xdr:rowOff>40756</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4584700" y="16226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64382</xdr:rowOff>
    </xdr:from>
    <xdr:to>
      <xdr:col>19</xdr:col>
      <xdr:colOff>177800</xdr:colOff>
      <xdr:row>95</xdr:row>
      <xdr:rowOff>74800</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2908300" y="16352132"/>
          <a:ext cx="889000" cy="10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27037</xdr:rowOff>
    </xdr:from>
    <xdr:to>
      <xdr:col>20</xdr:col>
      <xdr:colOff>38100</xdr:colOff>
      <xdr:row>95</xdr:row>
      <xdr:rowOff>128637</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3746500" y="16314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119764</xdr:rowOff>
    </xdr:from>
    <xdr:ext cx="534377"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3530111" y="16407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64382</xdr:rowOff>
    </xdr:from>
    <xdr:to>
      <xdr:col>15</xdr:col>
      <xdr:colOff>50800</xdr:colOff>
      <xdr:row>95</xdr:row>
      <xdr:rowOff>151881</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2019300" y="16352132"/>
          <a:ext cx="889000" cy="87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121514</xdr:rowOff>
    </xdr:from>
    <xdr:to>
      <xdr:col>15</xdr:col>
      <xdr:colOff>101600</xdr:colOff>
      <xdr:row>96</xdr:row>
      <xdr:rowOff>51664</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2857500" y="16409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42791</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2641111" y="16501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151881</xdr:rowOff>
    </xdr:from>
    <xdr:to>
      <xdr:col>10</xdr:col>
      <xdr:colOff>114300</xdr:colOff>
      <xdr:row>97</xdr:row>
      <xdr:rowOff>41500</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1130300" y="16439631"/>
          <a:ext cx="889000" cy="232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19134</xdr:rowOff>
    </xdr:from>
    <xdr:to>
      <xdr:col>10</xdr:col>
      <xdr:colOff>165100</xdr:colOff>
      <xdr:row>95</xdr:row>
      <xdr:rowOff>120734</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968500" y="16306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137261</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752111" y="16082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104380</xdr:rowOff>
    </xdr:from>
    <xdr:to>
      <xdr:col>6</xdr:col>
      <xdr:colOff>38100</xdr:colOff>
      <xdr:row>97</xdr:row>
      <xdr:rowOff>34530</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079500" y="1656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51057</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863111" y="16338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75119</xdr:rowOff>
    </xdr:from>
    <xdr:to>
      <xdr:col>24</xdr:col>
      <xdr:colOff>114300</xdr:colOff>
      <xdr:row>95</xdr:row>
      <xdr:rowOff>5269</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4584700" y="16191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97996</xdr:rowOff>
    </xdr:from>
    <xdr:ext cx="599010" cy="259045"/>
    <xdr:sp macro="" textlink="">
      <xdr:nvSpPr>
        <xdr:cNvPr id="253" name="扶助費該当値テキスト">
          <a:extLst>
            <a:ext uri="{FF2B5EF4-FFF2-40B4-BE49-F238E27FC236}">
              <a16:creationId xmlns:a16="http://schemas.microsoft.com/office/drawing/2014/main" id="{00000000-0008-0000-0600-0000FD000000}"/>
            </a:ext>
          </a:extLst>
        </xdr:cNvPr>
        <xdr:cNvSpPr txBox="1"/>
      </xdr:nvSpPr>
      <xdr:spPr>
        <a:xfrm>
          <a:off x="4686300" y="160428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24000</xdr:rowOff>
    </xdr:from>
    <xdr:to>
      <xdr:col>20</xdr:col>
      <xdr:colOff>38100</xdr:colOff>
      <xdr:row>95</xdr:row>
      <xdr:rowOff>125600</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3746500" y="16311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142127</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530111" y="16086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13582</xdr:rowOff>
    </xdr:from>
    <xdr:to>
      <xdr:col>15</xdr:col>
      <xdr:colOff>101600</xdr:colOff>
      <xdr:row>95</xdr:row>
      <xdr:rowOff>115182</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2857500" y="16301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131709</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2641111" y="16076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101081</xdr:rowOff>
    </xdr:from>
    <xdr:to>
      <xdr:col>10</xdr:col>
      <xdr:colOff>165100</xdr:colOff>
      <xdr:row>96</xdr:row>
      <xdr:rowOff>31231</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968500" y="16388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22358</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1752111" y="16481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162150</xdr:rowOff>
    </xdr:from>
    <xdr:to>
      <xdr:col>6</xdr:col>
      <xdr:colOff>38100</xdr:colOff>
      <xdr:row>97</xdr:row>
      <xdr:rowOff>92300</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079500" y="16621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83427</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863111" y="16714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49,008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a:extLst>
            <a:ext uri="{FF2B5EF4-FFF2-40B4-BE49-F238E27FC236}">
              <a16:creationId xmlns:a16="http://schemas.microsoft.com/office/drawing/2014/main" id="{00000000-0008-0000-06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22821</xdr:rowOff>
    </xdr:from>
    <xdr:to>
      <xdr:col>54</xdr:col>
      <xdr:colOff>189865</xdr:colOff>
      <xdr:row>38</xdr:row>
      <xdr:rowOff>49509</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10475595" y="5166321"/>
          <a:ext cx="1270" cy="13982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53336</xdr:rowOff>
    </xdr:from>
    <xdr:ext cx="534377" cy="259045"/>
    <xdr:sp macro="" textlink="">
      <xdr:nvSpPr>
        <xdr:cNvPr id="286" name="補助費等最小値テキスト">
          <a:extLst>
            <a:ext uri="{FF2B5EF4-FFF2-40B4-BE49-F238E27FC236}">
              <a16:creationId xmlns:a16="http://schemas.microsoft.com/office/drawing/2014/main" id="{00000000-0008-0000-0600-00001E010000}"/>
            </a:ext>
          </a:extLst>
        </xdr:cNvPr>
        <xdr:cNvSpPr txBox="1"/>
      </xdr:nvSpPr>
      <xdr:spPr>
        <a:xfrm>
          <a:off x="10528300" y="6568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43,672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49509</xdr:rowOff>
    </xdr:from>
    <xdr:to>
      <xdr:col>55</xdr:col>
      <xdr:colOff>88900</xdr:colOff>
      <xdr:row>38</xdr:row>
      <xdr:rowOff>49509</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6564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140948</xdr:rowOff>
    </xdr:from>
    <xdr:ext cx="599010" cy="259045"/>
    <xdr:sp macro="" textlink="">
      <xdr:nvSpPr>
        <xdr:cNvPr id="288" name="補助費等最大値テキスト">
          <a:extLst>
            <a:ext uri="{FF2B5EF4-FFF2-40B4-BE49-F238E27FC236}">
              <a16:creationId xmlns:a16="http://schemas.microsoft.com/office/drawing/2014/main" id="{00000000-0008-0000-0600-000020010000}"/>
            </a:ext>
          </a:extLst>
        </xdr:cNvPr>
        <xdr:cNvSpPr txBox="1"/>
      </xdr:nvSpPr>
      <xdr:spPr>
        <a:xfrm>
          <a:off x="10528300" y="4941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410,677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22821</xdr:rowOff>
    </xdr:from>
    <xdr:to>
      <xdr:col>55</xdr:col>
      <xdr:colOff>88900</xdr:colOff>
      <xdr:row>30</xdr:row>
      <xdr:rowOff>22821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51663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40591</xdr:rowOff>
    </xdr:from>
    <xdr:to>
      <xdr:col>55</xdr:col>
      <xdr:colOff>0</xdr:colOff>
      <xdr:row>38</xdr:row>
      <xdr:rowOff>44434</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9639300" y="6555691"/>
          <a:ext cx="838200" cy="3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127173</xdr:rowOff>
    </xdr:from>
    <xdr:ext cx="599010" cy="259045"/>
    <xdr:sp macro="" textlink="">
      <xdr:nvSpPr>
        <xdr:cNvPr id="291" name="補助費等平均値テキスト">
          <a:extLst>
            <a:ext uri="{FF2B5EF4-FFF2-40B4-BE49-F238E27FC236}">
              <a16:creationId xmlns:a16="http://schemas.microsoft.com/office/drawing/2014/main" id="{00000000-0008-0000-0600-000023010000}"/>
            </a:ext>
          </a:extLst>
        </xdr:cNvPr>
        <xdr:cNvSpPr txBox="1"/>
      </xdr:nvSpPr>
      <xdr:spPr>
        <a:xfrm>
          <a:off x="10528300" y="612792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104296</xdr:rowOff>
    </xdr:from>
    <xdr:to>
      <xdr:col>55</xdr:col>
      <xdr:colOff>50800</xdr:colOff>
      <xdr:row>37</xdr:row>
      <xdr:rowOff>34446</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10426700" y="6276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40411</xdr:rowOff>
    </xdr:from>
    <xdr:to>
      <xdr:col>50</xdr:col>
      <xdr:colOff>114300</xdr:colOff>
      <xdr:row>38</xdr:row>
      <xdr:rowOff>40591</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8750300" y="6555511"/>
          <a:ext cx="889000" cy="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137885</xdr:rowOff>
    </xdr:from>
    <xdr:to>
      <xdr:col>50</xdr:col>
      <xdr:colOff>165100</xdr:colOff>
      <xdr:row>37</xdr:row>
      <xdr:rowOff>68035</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9588500" y="6310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84562</xdr:rowOff>
    </xdr:from>
    <xdr:ext cx="534377"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9372111" y="6085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40411</xdr:rowOff>
    </xdr:from>
    <xdr:to>
      <xdr:col>45</xdr:col>
      <xdr:colOff>177800</xdr:colOff>
      <xdr:row>38</xdr:row>
      <xdr:rowOff>47490</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7861300" y="6555511"/>
          <a:ext cx="889000" cy="7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139760</xdr:rowOff>
    </xdr:from>
    <xdr:to>
      <xdr:col>46</xdr:col>
      <xdr:colOff>38100</xdr:colOff>
      <xdr:row>37</xdr:row>
      <xdr:rowOff>69910</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8699500" y="631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86437</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483111" y="6087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134785</xdr:rowOff>
    </xdr:from>
    <xdr:to>
      <xdr:col>41</xdr:col>
      <xdr:colOff>50800</xdr:colOff>
      <xdr:row>38</xdr:row>
      <xdr:rowOff>47490</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6972300" y="6135535"/>
          <a:ext cx="889000" cy="427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5541</xdr:rowOff>
    </xdr:from>
    <xdr:to>
      <xdr:col>41</xdr:col>
      <xdr:colOff>101600</xdr:colOff>
      <xdr:row>37</xdr:row>
      <xdr:rowOff>107141</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7810500" y="6349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123668</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594111" y="6124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125503</xdr:rowOff>
    </xdr:from>
    <xdr:to>
      <xdr:col>36</xdr:col>
      <xdr:colOff>165100</xdr:colOff>
      <xdr:row>35</xdr:row>
      <xdr:rowOff>55653</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6921500" y="5954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72180</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672795" y="5730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165084</xdr:rowOff>
    </xdr:from>
    <xdr:to>
      <xdr:col>55</xdr:col>
      <xdr:colOff>50800</xdr:colOff>
      <xdr:row>38</xdr:row>
      <xdr:rowOff>95234</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10426700" y="6508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80012</xdr:rowOff>
    </xdr:from>
    <xdr:ext cx="534377" cy="259045"/>
    <xdr:sp macro="" textlink="">
      <xdr:nvSpPr>
        <xdr:cNvPr id="310" name="補助費等該当値テキスト">
          <a:extLst>
            <a:ext uri="{FF2B5EF4-FFF2-40B4-BE49-F238E27FC236}">
              <a16:creationId xmlns:a16="http://schemas.microsoft.com/office/drawing/2014/main" id="{00000000-0008-0000-0600-000036010000}"/>
            </a:ext>
          </a:extLst>
        </xdr:cNvPr>
        <xdr:cNvSpPr txBox="1"/>
      </xdr:nvSpPr>
      <xdr:spPr>
        <a:xfrm>
          <a:off x="10528300" y="6423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161241</xdr:rowOff>
    </xdr:from>
    <xdr:to>
      <xdr:col>50</xdr:col>
      <xdr:colOff>165100</xdr:colOff>
      <xdr:row>38</xdr:row>
      <xdr:rowOff>91391</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9588500" y="6504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82518</xdr:rowOff>
    </xdr:from>
    <xdr:ext cx="534377"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372111" y="6597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161061</xdr:rowOff>
    </xdr:from>
    <xdr:to>
      <xdr:col>46</xdr:col>
      <xdr:colOff>38100</xdr:colOff>
      <xdr:row>38</xdr:row>
      <xdr:rowOff>91211</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8699500" y="6504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82338</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483111" y="6597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168140</xdr:rowOff>
    </xdr:from>
    <xdr:to>
      <xdr:col>41</xdr:col>
      <xdr:colOff>101600</xdr:colOff>
      <xdr:row>38</xdr:row>
      <xdr:rowOff>98290</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7810500" y="6511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89417</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594111" y="6604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83985</xdr:rowOff>
    </xdr:from>
    <xdr:to>
      <xdr:col>36</xdr:col>
      <xdr:colOff>165100</xdr:colOff>
      <xdr:row>36</xdr:row>
      <xdr:rowOff>14135</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6921500" y="6084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5262</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672795" y="61774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a:extLst>
            <a:ext uri="{FF2B5EF4-FFF2-40B4-BE49-F238E27FC236}">
              <a16:creationId xmlns:a16="http://schemas.microsoft.com/office/drawing/2014/main" id="{00000000-0008-0000-06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134982</xdr:rowOff>
    </xdr:from>
    <xdr:to>
      <xdr:col>54</xdr:col>
      <xdr:colOff>189865</xdr:colOff>
      <xdr:row>58</xdr:row>
      <xdr:rowOff>97871</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flipV="1">
          <a:off x="10475595" y="8707482"/>
          <a:ext cx="1270" cy="13344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101698</xdr:rowOff>
    </xdr:from>
    <xdr:ext cx="469744" cy="259045"/>
    <xdr:sp macro="" textlink="">
      <xdr:nvSpPr>
        <xdr:cNvPr id="341" name="普通建設事業費最小値テキスト">
          <a:extLst>
            <a:ext uri="{FF2B5EF4-FFF2-40B4-BE49-F238E27FC236}">
              <a16:creationId xmlns:a16="http://schemas.microsoft.com/office/drawing/2014/main" id="{00000000-0008-0000-0600-000055010000}"/>
            </a:ext>
          </a:extLst>
        </xdr:cNvPr>
        <xdr:cNvSpPr txBox="1"/>
      </xdr:nvSpPr>
      <xdr:spPr>
        <a:xfrm>
          <a:off x="10528300" y="1004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97871</xdr:rowOff>
    </xdr:from>
    <xdr:to>
      <xdr:col>55</xdr:col>
      <xdr:colOff>88900</xdr:colOff>
      <xdr:row>58</xdr:row>
      <xdr:rowOff>97871</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10041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81659</xdr:rowOff>
    </xdr:from>
    <xdr:ext cx="599010" cy="259045"/>
    <xdr:sp macro="" textlink="">
      <xdr:nvSpPr>
        <xdr:cNvPr id="343" name="普通建設事業費最大値テキスト">
          <a:extLst>
            <a:ext uri="{FF2B5EF4-FFF2-40B4-BE49-F238E27FC236}">
              <a16:creationId xmlns:a16="http://schemas.microsoft.com/office/drawing/2014/main" id="{00000000-0008-0000-0600-000057010000}"/>
            </a:ext>
          </a:extLst>
        </xdr:cNvPr>
        <xdr:cNvSpPr txBox="1"/>
      </xdr:nvSpPr>
      <xdr:spPr>
        <a:xfrm>
          <a:off x="10528300" y="8482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134982</xdr:rowOff>
    </xdr:from>
    <xdr:to>
      <xdr:col>55</xdr:col>
      <xdr:colOff>88900</xdr:colOff>
      <xdr:row>50</xdr:row>
      <xdr:rowOff>134982</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87074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145731</xdr:rowOff>
    </xdr:from>
    <xdr:to>
      <xdr:col>55</xdr:col>
      <xdr:colOff>0</xdr:colOff>
      <xdr:row>58</xdr:row>
      <xdr:rowOff>97871</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9639300" y="9746931"/>
          <a:ext cx="838200" cy="295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83623</xdr:rowOff>
    </xdr:from>
    <xdr:ext cx="534377" cy="259045"/>
    <xdr:sp macro="" textlink="">
      <xdr:nvSpPr>
        <xdr:cNvPr id="346" name="普通建設事業費平均値テキスト">
          <a:extLst>
            <a:ext uri="{FF2B5EF4-FFF2-40B4-BE49-F238E27FC236}">
              <a16:creationId xmlns:a16="http://schemas.microsoft.com/office/drawing/2014/main" id="{00000000-0008-0000-0600-00005A010000}"/>
            </a:ext>
          </a:extLst>
        </xdr:cNvPr>
        <xdr:cNvSpPr txBox="1"/>
      </xdr:nvSpPr>
      <xdr:spPr>
        <a:xfrm>
          <a:off x="10528300" y="95133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60746</xdr:rowOff>
    </xdr:from>
    <xdr:to>
      <xdr:col>55</xdr:col>
      <xdr:colOff>50800</xdr:colOff>
      <xdr:row>56</xdr:row>
      <xdr:rowOff>162346</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10426700" y="9661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145731</xdr:rowOff>
    </xdr:from>
    <xdr:to>
      <xdr:col>50</xdr:col>
      <xdr:colOff>114300</xdr:colOff>
      <xdr:row>57</xdr:row>
      <xdr:rowOff>97244</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8750300" y="9746931"/>
          <a:ext cx="889000" cy="122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121704</xdr:rowOff>
    </xdr:from>
    <xdr:to>
      <xdr:col>50</xdr:col>
      <xdr:colOff>165100</xdr:colOff>
      <xdr:row>57</xdr:row>
      <xdr:rowOff>51854</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9588500" y="9722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42981</xdr:rowOff>
    </xdr:from>
    <xdr:ext cx="534377"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9372111" y="9815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97244</xdr:rowOff>
    </xdr:from>
    <xdr:to>
      <xdr:col>45</xdr:col>
      <xdr:colOff>177800</xdr:colOff>
      <xdr:row>57</xdr:row>
      <xdr:rowOff>134026</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7861300" y="9869894"/>
          <a:ext cx="889000" cy="36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127849</xdr:rowOff>
    </xdr:from>
    <xdr:to>
      <xdr:col>46</xdr:col>
      <xdr:colOff>38100</xdr:colOff>
      <xdr:row>57</xdr:row>
      <xdr:rowOff>57999</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8699500" y="9729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74526</xdr:rowOff>
    </xdr:from>
    <xdr:ext cx="534377"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8483111" y="9504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134026</xdr:rowOff>
    </xdr:from>
    <xdr:to>
      <xdr:col>41</xdr:col>
      <xdr:colOff>50800</xdr:colOff>
      <xdr:row>57</xdr:row>
      <xdr:rowOff>142923</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6972300" y="9906676"/>
          <a:ext cx="889000" cy="8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82440</xdr:rowOff>
    </xdr:from>
    <xdr:to>
      <xdr:col>41</xdr:col>
      <xdr:colOff>101600</xdr:colOff>
      <xdr:row>57</xdr:row>
      <xdr:rowOff>12590</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7810500" y="968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29117</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7594111" y="9458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163204</xdr:rowOff>
    </xdr:from>
    <xdr:to>
      <xdr:col>36</xdr:col>
      <xdr:colOff>165100</xdr:colOff>
      <xdr:row>56</xdr:row>
      <xdr:rowOff>93354</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6921500" y="9592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109881</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6705111" y="9368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47071</xdr:rowOff>
    </xdr:from>
    <xdr:to>
      <xdr:col>55</xdr:col>
      <xdr:colOff>50800</xdr:colOff>
      <xdr:row>58</xdr:row>
      <xdr:rowOff>148671</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10426700" y="9991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133448</xdr:rowOff>
    </xdr:from>
    <xdr:ext cx="469744" cy="259045"/>
    <xdr:sp macro="" textlink="">
      <xdr:nvSpPr>
        <xdr:cNvPr id="365" name="普通建設事業費該当値テキスト">
          <a:extLst>
            <a:ext uri="{FF2B5EF4-FFF2-40B4-BE49-F238E27FC236}">
              <a16:creationId xmlns:a16="http://schemas.microsoft.com/office/drawing/2014/main" id="{00000000-0008-0000-0600-00006D010000}"/>
            </a:ext>
          </a:extLst>
        </xdr:cNvPr>
        <xdr:cNvSpPr txBox="1"/>
      </xdr:nvSpPr>
      <xdr:spPr>
        <a:xfrm>
          <a:off x="10528300" y="9906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94931</xdr:rowOff>
    </xdr:from>
    <xdr:to>
      <xdr:col>50</xdr:col>
      <xdr:colOff>165100</xdr:colOff>
      <xdr:row>57</xdr:row>
      <xdr:rowOff>25081</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9588500" y="9696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41608</xdr:rowOff>
    </xdr:from>
    <xdr:ext cx="534377"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9372111" y="9471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46444</xdr:rowOff>
    </xdr:from>
    <xdr:to>
      <xdr:col>46</xdr:col>
      <xdr:colOff>38100</xdr:colOff>
      <xdr:row>57</xdr:row>
      <xdr:rowOff>148044</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8699500" y="9819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139171</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483111" y="9911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83226</xdr:rowOff>
    </xdr:from>
    <xdr:to>
      <xdr:col>41</xdr:col>
      <xdr:colOff>101600</xdr:colOff>
      <xdr:row>58</xdr:row>
      <xdr:rowOff>13376</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7810500" y="9855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4503</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594111" y="9948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92123</xdr:rowOff>
    </xdr:from>
    <xdr:to>
      <xdr:col>36</xdr:col>
      <xdr:colOff>165100</xdr:colOff>
      <xdr:row>58</xdr:row>
      <xdr:rowOff>22273</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6921500" y="9864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13400</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705111" y="9957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93218</xdr:rowOff>
    </xdr:from>
    <xdr:to>
      <xdr:col>54</xdr:col>
      <xdr:colOff>189865</xdr:colOff>
      <xdr:row>79</xdr:row>
      <xdr:rowOff>98879</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2094718"/>
          <a:ext cx="1270" cy="1548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39895</xdr:rowOff>
    </xdr:from>
    <xdr:ext cx="599010"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18699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93218</xdr:rowOff>
    </xdr:from>
    <xdr:to>
      <xdr:col>55</xdr:col>
      <xdr:colOff>88900</xdr:colOff>
      <xdr:row>70</xdr:row>
      <xdr:rowOff>93218</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20947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89201</xdr:rowOff>
    </xdr:from>
    <xdr:to>
      <xdr:col>55</xdr:col>
      <xdr:colOff>0</xdr:colOff>
      <xdr:row>79</xdr:row>
      <xdr:rowOff>98879</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9639300" y="13462301"/>
          <a:ext cx="838200" cy="181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39431</xdr:rowOff>
    </xdr:from>
    <xdr:ext cx="534377"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2410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16554</xdr:rowOff>
    </xdr:from>
    <xdr:to>
      <xdr:col>55</xdr:col>
      <xdr:colOff>50800</xdr:colOff>
      <xdr:row>78</xdr:row>
      <xdr:rowOff>118154</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389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17573</xdr:rowOff>
    </xdr:from>
    <xdr:to>
      <xdr:col>50</xdr:col>
      <xdr:colOff>114300</xdr:colOff>
      <xdr:row>78</xdr:row>
      <xdr:rowOff>89201</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8750300" y="13219223"/>
          <a:ext cx="889000" cy="243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70221</xdr:rowOff>
    </xdr:from>
    <xdr:to>
      <xdr:col>50</xdr:col>
      <xdr:colOff>165100</xdr:colOff>
      <xdr:row>79</xdr:row>
      <xdr:rowOff>371</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443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162948</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372111" y="13536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17573</xdr:rowOff>
    </xdr:from>
    <xdr:to>
      <xdr:col>45</xdr:col>
      <xdr:colOff>177800</xdr:colOff>
      <xdr:row>78</xdr:row>
      <xdr:rowOff>105018</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7861300" y="13219223"/>
          <a:ext cx="889000" cy="258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67249</xdr:rowOff>
    </xdr:from>
    <xdr:to>
      <xdr:col>46</xdr:col>
      <xdr:colOff>38100</xdr:colOff>
      <xdr:row>78</xdr:row>
      <xdr:rowOff>168849</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440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159976</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533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105018</xdr:rowOff>
    </xdr:from>
    <xdr:to>
      <xdr:col>41</xdr:col>
      <xdr:colOff>50800</xdr:colOff>
      <xdr:row>79</xdr:row>
      <xdr:rowOff>80395</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flipV="1">
          <a:off x="6972300" y="13478118"/>
          <a:ext cx="889000" cy="146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22409</xdr:rowOff>
    </xdr:from>
    <xdr:to>
      <xdr:col>41</xdr:col>
      <xdr:colOff>101600</xdr:colOff>
      <xdr:row>78</xdr:row>
      <xdr:rowOff>124009</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395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140536</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94111" y="13170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65692</xdr:rowOff>
    </xdr:from>
    <xdr:to>
      <xdr:col>36</xdr:col>
      <xdr:colOff>165100</xdr:colOff>
      <xdr:row>77</xdr:row>
      <xdr:rowOff>167292</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267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12369</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05111" y="13042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48079</xdr:rowOff>
    </xdr:from>
    <xdr:to>
      <xdr:col>55</xdr:col>
      <xdr:colOff>50800</xdr:colOff>
      <xdr:row>79</xdr:row>
      <xdr:rowOff>149679</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134456</xdr:rowOff>
    </xdr:from>
    <xdr:ext cx="249299"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35075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38401</xdr:rowOff>
    </xdr:from>
    <xdr:to>
      <xdr:col>50</xdr:col>
      <xdr:colOff>165100</xdr:colOff>
      <xdr:row>78</xdr:row>
      <xdr:rowOff>140001</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3411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156528</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372111" y="13186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138223</xdr:rowOff>
    </xdr:from>
    <xdr:to>
      <xdr:col>46</xdr:col>
      <xdr:colOff>38100</xdr:colOff>
      <xdr:row>77</xdr:row>
      <xdr:rowOff>68373</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3168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84900</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483111" y="12943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54218</xdr:rowOff>
    </xdr:from>
    <xdr:to>
      <xdr:col>41</xdr:col>
      <xdr:colOff>101600</xdr:colOff>
      <xdr:row>78</xdr:row>
      <xdr:rowOff>155818</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3427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146945</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594111" y="13520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79</xdr:row>
      <xdr:rowOff>29595</xdr:rowOff>
    </xdr:from>
    <xdr:to>
      <xdr:col>36</xdr:col>
      <xdr:colOff>165100</xdr:colOff>
      <xdr:row>79</xdr:row>
      <xdr:rowOff>131195</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3574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122322</xdr:rowOff>
    </xdr:from>
    <xdr:ext cx="469744"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37428" y="13666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普通建設事業費 （ うち更新整備　）グラフ枠">
          <a:extLst>
            <a:ext uri="{FF2B5EF4-FFF2-40B4-BE49-F238E27FC236}">
              <a16:creationId xmlns:a16="http://schemas.microsoft.com/office/drawing/2014/main" id="{00000000-0008-0000-06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168584</xdr:rowOff>
    </xdr:from>
    <xdr:to>
      <xdr:col>54</xdr:col>
      <xdr:colOff>189865</xdr:colOff>
      <xdr:row>98</xdr:row>
      <xdr:rowOff>4637</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flipV="1">
          <a:off x="10475595" y="15599084"/>
          <a:ext cx="1270" cy="12076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8464</xdr:rowOff>
    </xdr:from>
    <xdr:ext cx="469744" cy="259045"/>
    <xdr:sp macro="" textlink="">
      <xdr:nvSpPr>
        <xdr:cNvPr id="453" name="普通建設事業費 （ うち更新整備　）最小値テキスト">
          <a:extLst>
            <a:ext uri="{FF2B5EF4-FFF2-40B4-BE49-F238E27FC236}">
              <a16:creationId xmlns:a16="http://schemas.microsoft.com/office/drawing/2014/main" id="{00000000-0008-0000-0600-0000C5010000}"/>
            </a:ext>
          </a:extLst>
        </xdr:cNvPr>
        <xdr:cNvSpPr txBox="1"/>
      </xdr:nvSpPr>
      <xdr:spPr>
        <a:xfrm>
          <a:off x="10528300" y="16810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4637</xdr:rowOff>
    </xdr:from>
    <xdr:to>
      <xdr:col>55</xdr:col>
      <xdr:colOff>88900</xdr:colOff>
      <xdr:row>98</xdr:row>
      <xdr:rowOff>4637</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10388600" y="168067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115261</xdr:rowOff>
    </xdr:from>
    <xdr:ext cx="599010" cy="259045"/>
    <xdr:sp macro="" textlink="">
      <xdr:nvSpPr>
        <xdr:cNvPr id="455" name="普通建設事業費 （ うち更新整備　）最大値テキスト">
          <a:extLst>
            <a:ext uri="{FF2B5EF4-FFF2-40B4-BE49-F238E27FC236}">
              <a16:creationId xmlns:a16="http://schemas.microsoft.com/office/drawing/2014/main" id="{00000000-0008-0000-0600-0000C7010000}"/>
            </a:ext>
          </a:extLst>
        </xdr:cNvPr>
        <xdr:cNvSpPr txBox="1"/>
      </xdr:nvSpPr>
      <xdr:spPr>
        <a:xfrm>
          <a:off x="10528300" y="15374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168584</xdr:rowOff>
    </xdr:from>
    <xdr:to>
      <xdr:col>55</xdr:col>
      <xdr:colOff>88900</xdr:colOff>
      <xdr:row>90</xdr:row>
      <xdr:rowOff>168584</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5599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42545</xdr:rowOff>
    </xdr:from>
    <xdr:to>
      <xdr:col>55</xdr:col>
      <xdr:colOff>0</xdr:colOff>
      <xdr:row>97</xdr:row>
      <xdr:rowOff>145318</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9639300" y="16501745"/>
          <a:ext cx="838200" cy="274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40916</xdr:rowOff>
    </xdr:from>
    <xdr:ext cx="534377" cy="259045"/>
    <xdr:sp macro="" textlink="">
      <xdr:nvSpPr>
        <xdr:cNvPr id="458" name="普通建設事業費 （ うち更新整備　）平均値テキスト">
          <a:extLst>
            <a:ext uri="{FF2B5EF4-FFF2-40B4-BE49-F238E27FC236}">
              <a16:creationId xmlns:a16="http://schemas.microsoft.com/office/drawing/2014/main" id="{00000000-0008-0000-0600-0000CA010000}"/>
            </a:ext>
          </a:extLst>
        </xdr:cNvPr>
        <xdr:cNvSpPr txBox="1"/>
      </xdr:nvSpPr>
      <xdr:spPr>
        <a:xfrm>
          <a:off x="10528300" y="163286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18039</xdr:rowOff>
    </xdr:from>
    <xdr:to>
      <xdr:col>55</xdr:col>
      <xdr:colOff>50800</xdr:colOff>
      <xdr:row>96</xdr:row>
      <xdr:rowOff>119639</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10426700" y="16477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42545</xdr:rowOff>
    </xdr:from>
    <xdr:to>
      <xdr:col>50</xdr:col>
      <xdr:colOff>114300</xdr:colOff>
      <xdr:row>97</xdr:row>
      <xdr:rowOff>153028</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8750300" y="16501745"/>
          <a:ext cx="889000" cy="281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67194</xdr:rowOff>
    </xdr:from>
    <xdr:to>
      <xdr:col>50</xdr:col>
      <xdr:colOff>165100</xdr:colOff>
      <xdr:row>96</xdr:row>
      <xdr:rowOff>168794</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9588500" y="16526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159921</xdr:rowOff>
    </xdr:from>
    <xdr:ext cx="534377"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9372111" y="16619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62970</xdr:rowOff>
    </xdr:from>
    <xdr:to>
      <xdr:col>45</xdr:col>
      <xdr:colOff>177800</xdr:colOff>
      <xdr:row>97</xdr:row>
      <xdr:rowOff>153028</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7861300" y="16693620"/>
          <a:ext cx="889000" cy="90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75185</xdr:rowOff>
    </xdr:from>
    <xdr:to>
      <xdr:col>46</xdr:col>
      <xdr:colOff>38100</xdr:colOff>
      <xdr:row>97</xdr:row>
      <xdr:rowOff>5335</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8699500" y="16534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21862</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8483111" y="16309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25389</xdr:rowOff>
    </xdr:from>
    <xdr:to>
      <xdr:col>41</xdr:col>
      <xdr:colOff>50800</xdr:colOff>
      <xdr:row>97</xdr:row>
      <xdr:rowOff>62970</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6972300" y="16656039"/>
          <a:ext cx="889000" cy="37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47380</xdr:rowOff>
    </xdr:from>
    <xdr:to>
      <xdr:col>41</xdr:col>
      <xdr:colOff>101600</xdr:colOff>
      <xdr:row>96</xdr:row>
      <xdr:rowOff>148980</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7810500" y="16506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165507</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7594111" y="16281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7266</xdr:rowOff>
    </xdr:from>
    <xdr:to>
      <xdr:col>36</xdr:col>
      <xdr:colOff>165100</xdr:colOff>
      <xdr:row>96</xdr:row>
      <xdr:rowOff>108866</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6921500" y="16466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125393</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6705111" y="16241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94518</xdr:rowOff>
    </xdr:from>
    <xdr:to>
      <xdr:col>55</xdr:col>
      <xdr:colOff>50800</xdr:colOff>
      <xdr:row>98</xdr:row>
      <xdr:rowOff>24668</xdr:rowOff>
    </xdr:to>
    <xdr:sp macro="" textlink="">
      <xdr:nvSpPr>
        <xdr:cNvPr id="476" name="楕円 475">
          <a:extLst>
            <a:ext uri="{FF2B5EF4-FFF2-40B4-BE49-F238E27FC236}">
              <a16:creationId xmlns:a16="http://schemas.microsoft.com/office/drawing/2014/main" id="{00000000-0008-0000-0600-0000DC010000}"/>
            </a:ext>
          </a:extLst>
        </xdr:cNvPr>
        <xdr:cNvSpPr/>
      </xdr:nvSpPr>
      <xdr:spPr>
        <a:xfrm>
          <a:off x="10426700" y="16725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9445</xdr:rowOff>
    </xdr:from>
    <xdr:ext cx="469744" cy="259045"/>
    <xdr:sp macro="" textlink="">
      <xdr:nvSpPr>
        <xdr:cNvPr id="477" name="普通建設事業費 （ うち更新整備　）該当値テキスト">
          <a:extLst>
            <a:ext uri="{FF2B5EF4-FFF2-40B4-BE49-F238E27FC236}">
              <a16:creationId xmlns:a16="http://schemas.microsoft.com/office/drawing/2014/main" id="{00000000-0008-0000-0600-0000DD010000}"/>
            </a:ext>
          </a:extLst>
        </xdr:cNvPr>
        <xdr:cNvSpPr txBox="1"/>
      </xdr:nvSpPr>
      <xdr:spPr>
        <a:xfrm>
          <a:off x="10528300" y="16640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163195</xdr:rowOff>
    </xdr:from>
    <xdr:to>
      <xdr:col>50</xdr:col>
      <xdr:colOff>165100</xdr:colOff>
      <xdr:row>96</xdr:row>
      <xdr:rowOff>93345</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9588500" y="16450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109872</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9372111" y="16226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102228</xdr:rowOff>
    </xdr:from>
    <xdr:to>
      <xdr:col>46</xdr:col>
      <xdr:colOff>38100</xdr:colOff>
      <xdr:row>98</xdr:row>
      <xdr:rowOff>32378</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8699500" y="16732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98</xdr:row>
      <xdr:rowOff>23505</xdr:rowOff>
    </xdr:from>
    <xdr:ext cx="469744"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8515428" y="168256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12170</xdr:rowOff>
    </xdr:from>
    <xdr:to>
      <xdr:col>41</xdr:col>
      <xdr:colOff>101600</xdr:colOff>
      <xdr:row>97</xdr:row>
      <xdr:rowOff>113770</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7810500" y="16642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104897</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594111" y="16735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146039</xdr:rowOff>
    </xdr:from>
    <xdr:to>
      <xdr:col>36</xdr:col>
      <xdr:colOff>165100</xdr:colOff>
      <xdr:row>97</xdr:row>
      <xdr:rowOff>76189</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6921500" y="16605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67316</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6705111" y="16697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災害復旧事業費グラフ枠">
          <a:extLst>
            <a:ext uri="{FF2B5EF4-FFF2-40B4-BE49-F238E27FC236}">
              <a16:creationId xmlns:a16="http://schemas.microsoft.com/office/drawing/2014/main" id="{00000000-0008-0000-06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163833</xdr:rowOff>
    </xdr:from>
    <xdr:to>
      <xdr:col>85</xdr:col>
      <xdr:colOff>126364</xdr:colOff>
      <xdr:row>39</xdr:row>
      <xdr:rowOff>44450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flipV="1">
          <a:off x="16317595" y="5307333"/>
          <a:ext cx="1269" cy="14236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59796</xdr:rowOff>
    </xdr:from>
    <xdr:ext cx="249299" cy="259045"/>
    <xdr:sp macro="" textlink="">
      <xdr:nvSpPr>
        <xdr:cNvPr id="510" name="災害復旧事業費最小値テキスト">
          <a:extLst>
            <a:ext uri="{FF2B5EF4-FFF2-40B4-BE49-F238E27FC236}">
              <a16:creationId xmlns:a16="http://schemas.microsoft.com/office/drawing/2014/main" id="{00000000-0008-0000-0600-0000FE010000}"/>
            </a:ext>
          </a:extLst>
        </xdr:cNvPr>
        <xdr:cNvSpPr txBox="1"/>
      </xdr:nvSpPr>
      <xdr:spPr>
        <a:xfrm>
          <a:off x="16370300" y="674634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110510</xdr:rowOff>
    </xdr:from>
    <xdr:ext cx="599010" cy="259045"/>
    <xdr:sp macro="" textlink="">
      <xdr:nvSpPr>
        <xdr:cNvPr id="512" name="災害復旧事業費最大値テキスト">
          <a:extLst>
            <a:ext uri="{FF2B5EF4-FFF2-40B4-BE49-F238E27FC236}">
              <a16:creationId xmlns:a16="http://schemas.microsoft.com/office/drawing/2014/main" id="{00000000-0008-0000-0600-000000020000}"/>
            </a:ext>
          </a:extLst>
        </xdr:cNvPr>
        <xdr:cNvSpPr txBox="1"/>
      </xdr:nvSpPr>
      <xdr:spPr>
        <a:xfrm>
          <a:off x="16370300" y="50825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373,666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163833</xdr:rowOff>
    </xdr:from>
    <xdr:to>
      <xdr:col>86</xdr:col>
      <xdr:colOff>25400</xdr:colOff>
      <xdr:row>30</xdr:row>
      <xdr:rowOff>163833</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5307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44450</xdr:rowOff>
    </xdr:from>
    <xdr:to>
      <xdr:col>85</xdr:col>
      <xdr:colOff>127000</xdr:colOff>
      <xdr:row>39</xdr:row>
      <xdr:rowOff>44450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5481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148696</xdr:rowOff>
    </xdr:from>
    <xdr:ext cx="534377" cy="259045"/>
    <xdr:sp macro="" textlink="">
      <xdr:nvSpPr>
        <xdr:cNvPr id="515" name="災害復旧事業費平均値テキスト">
          <a:extLst>
            <a:ext uri="{FF2B5EF4-FFF2-40B4-BE49-F238E27FC236}">
              <a16:creationId xmlns:a16="http://schemas.microsoft.com/office/drawing/2014/main" id="{00000000-0008-0000-0600-000003020000}"/>
            </a:ext>
          </a:extLst>
        </xdr:cNvPr>
        <xdr:cNvSpPr txBox="1"/>
      </xdr:nvSpPr>
      <xdr:spPr>
        <a:xfrm>
          <a:off x="16370300" y="64923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125819</xdr:rowOff>
    </xdr:from>
    <xdr:to>
      <xdr:col>85</xdr:col>
      <xdr:colOff>177800</xdr:colOff>
      <xdr:row>39</xdr:row>
      <xdr:rowOff>55969</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6268700" y="6640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44450</xdr:rowOff>
    </xdr:from>
    <xdr:to>
      <xdr:col>81</xdr:col>
      <xdr:colOff>50800</xdr:colOff>
      <xdr:row>39</xdr:row>
      <xdr:rowOff>44450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459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144473</xdr:rowOff>
    </xdr:from>
    <xdr:to>
      <xdr:col>81</xdr:col>
      <xdr:colOff>101600</xdr:colOff>
      <xdr:row>39</xdr:row>
      <xdr:rowOff>74623</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5430500" y="6659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91150</xdr:rowOff>
    </xdr:from>
    <xdr:ext cx="469744"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5246428" y="6434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44450</xdr:rowOff>
    </xdr:from>
    <xdr:to>
      <xdr:col>76</xdr:col>
      <xdr:colOff>114300</xdr:colOff>
      <xdr:row>39</xdr:row>
      <xdr:rowOff>44450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3703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148195</xdr:rowOff>
    </xdr:from>
    <xdr:to>
      <xdr:col>76</xdr:col>
      <xdr:colOff>165100</xdr:colOff>
      <xdr:row>39</xdr:row>
      <xdr:rowOff>78345</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4541500" y="6663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94872</xdr:rowOff>
    </xdr:from>
    <xdr:ext cx="469744"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4357428" y="6438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44450</xdr:rowOff>
    </xdr:from>
    <xdr:to>
      <xdr:col>71</xdr:col>
      <xdr:colOff>177800</xdr:colOff>
      <xdr:row>39</xdr:row>
      <xdr:rowOff>44450</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281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151773</xdr:rowOff>
    </xdr:from>
    <xdr:to>
      <xdr:col>72</xdr:col>
      <xdr:colOff>38100</xdr:colOff>
      <xdr:row>39</xdr:row>
      <xdr:rowOff>81923</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3652500" y="6666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98450</xdr:rowOff>
    </xdr:from>
    <xdr:ext cx="469744"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3468428" y="6442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146572</xdr:rowOff>
    </xdr:from>
    <xdr:to>
      <xdr:col>67</xdr:col>
      <xdr:colOff>101600</xdr:colOff>
      <xdr:row>39</xdr:row>
      <xdr:rowOff>76722</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2763500" y="6661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93249</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579428" y="6436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104246</xdr:rowOff>
    </xdr:from>
    <xdr:ext cx="249299" cy="259045"/>
    <xdr:sp macro="" textlink="">
      <xdr:nvSpPr>
        <xdr:cNvPr id="534" name="災害復旧事業費該当値テキスト">
          <a:extLst>
            <a:ext uri="{FF2B5EF4-FFF2-40B4-BE49-F238E27FC236}">
              <a16:creationId xmlns:a16="http://schemas.microsoft.com/office/drawing/2014/main" id="{00000000-0008-0000-0600-000016020000}"/>
            </a:ext>
          </a:extLst>
        </xdr:cNvPr>
        <xdr:cNvSpPr txBox="1"/>
      </xdr:nvSpPr>
      <xdr:spPr>
        <a:xfrm>
          <a:off x="16370300" y="661934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7" name="失業対策事業費グラフ枠">
          <a:extLst>
            <a:ext uri="{FF2B5EF4-FFF2-40B4-BE49-F238E27FC236}">
              <a16:creationId xmlns:a16="http://schemas.microsoft.com/office/drawing/2014/main" id="{00000000-0008-0000-0600-00002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9" name="失業対策事業費最小値テキスト">
          <a:extLst>
            <a:ext uri="{FF2B5EF4-FFF2-40B4-BE49-F238E27FC236}">
              <a16:creationId xmlns:a16="http://schemas.microsoft.com/office/drawing/2014/main" id="{00000000-0008-0000-0600-00002F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1" name="失業対策事業費最大値テキスト">
          <a:extLst>
            <a:ext uri="{FF2B5EF4-FFF2-40B4-BE49-F238E27FC236}">
              <a16:creationId xmlns:a16="http://schemas.microsoft.com/office/drawing/2014/main" id="{00000000-0008-0000-0600-000031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4" name="失業対策事業費平均値テキスト">
          <a:extLst>
            <a:ext uri="{FF2B5EF4-FFF2-40B4-BE49-F238E27FC236}">
              <a16:creationId xmlns:a16="http://schemas.microsoft.com/office/drawing/2014/main" id="{00000000-0008-0000-0600-000034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2" name="楕円 581">
          <a:extLst>
            <a:ext uri="{FF2B5EF4-FFF2-40B4-BE49-F238E27FC236}">
              <a16:creationId xmlns:a16="http://schemas.microsoft.com/office/drawing/2014/main" id="{00000000-0008-0000-0600-000046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3" name="失業対策事業費該当値テキスト">
          <a:extLst>
            <a:ext uri="{FF2B5EF4-FFF2-40B4-BE49-F238E27FC236}">
              <a16:creationId xmlns:a16="http://schemas.microsoft.com/office/drawing/2014/main" id="{00000000-0008-0000-0600-000047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2" name="公債費グラフ枠">
          <a:extLst>
            <a:ext uri="{FF2B5EF4-FFF2-40B4-BE49-F238E27FC236}">
              <a16:creationId xmlns:a16="http://schemas.microsoft.com/office/drawing/2014/main" id="{00000000-0008-0000-0600-00006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3153</xdr:rowOff>
    </xdr:from>
    <xdr:to>
      <xdr:col>85</xdr:col>
      <xdr:colOff>126364</xdr:colOff>
      <xdr:row>78</xdr:row>
      <xdr:rowOff>54470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flipV="1">
          <a:off x="16317595" y="12004653"/>
          <a:ext cx="1269" cy="14229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58297</xdr:rowOff>
    </xdr:from>
    <xdr:ext cx="469744" cy="259045"/>
    <xdr:sp macro="" textlink="">
      <xdr:nvSpPr>
        <xdr:cNvPr id="614" name="公債費最小値テキスト">
          <a:extLst>
            <a:ext uri="{FF2B5EF4-FFF2-40B4-BE49-F238E27FC236}">
              <a16:creationId xmlns:a16="http://schemas.microsoft.com/office/drawing/2014/main" id="{00000000-0008-0000-0600-000066020000}"/>
            </a:ext>
          </a:extLst>
        </xdr:cNvPr>
        <xdr:cNvSpPr txBox="1"/>
      </xdr:nvSpPr>
      <xdr:spPr>
        <a:xfrm>
          <a:off x="16370300" y="1343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54470</xdr:rowOff>
    </xdr:from>
    <xdr:to>
      <xdr:col>86</xdr:col>
      <xdr:colOff>25400</xdr:colOff>
      <xdr:row>78</xdr:row>
      <xdr:rowOff>54470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6230600" y="1342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121280</xdr:rowOff>
    </xdr:from>
    <xdr:ext cx="599010" cy="259045"/>
    <xdr:sp macro="" textlink="">
      <xdr:nvSpPr>
        <xdr:cNvPr id="616" name="公債費最大値テキスト">
          <a:extLst>
            <a:ext uri="{FF2B5EF4-FFF2-40B4-BE49-F238E27FC236}">
              <a16:creationId xmlns:a16="http://schemas.microsoft.com/office/drawing/2014/main" id="{00000000-0008-0000-0600-000068020000}"/>
            </a:ext>
          </a:extLst>
        </xdr:cNvPr>
        <xdr:cNvSpPr txBox="1"/>
      </xdr:nvSpPr>
      <xdr:spPr>
        <a:xfrm>
          <a:off x="16370300" y="117798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164,933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3153</xdr:rowOff>
    </xdr:from>
    <xdr:to>
      <xdr:col>86</xdr:col>
      <xdr:colOff>25400</xdr:colOff>
      <xdr:row>70</xdr:row>
      <xdr:rowOff>3153</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6230600" y="120046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58136</xdr:rowOff>
    </xdr:from>
    <xdr:to>
      <xdr:col>85</xdr:col>
      <xdr:colOff>127000</xdr:colOff>
      <xdr:row>76</xdr:row>
      <xdr:rowOff>97501</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5481300" y="13088336"/>
          <a:ext cx="838200" cy="39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146268</xdr:rowOff>
    </xdr:from>
    <xdr:ext cx="534377" cy="259045"/>
    <xdr:sp macro="" textlink="">
      <xdr:nvSpPr>
        <xdr:cNvPr id="619" name="公債費平均値テキスト">
          <a:extLst>
            <a:ext uri="{FF2B5EF4-FFF2-40B4-BE49-F238E27FC236}">
              <a16:creationId xmlns:a16="http://schemas.microsoft.com/office/drawing/2014/main" id="{00000000-0008-0000-0600-00006B020000}"/>
            </a:ext>
          </a:extLst>
        </xdr:cNvPr>
        <xdr:cNvSpPr txBox="1"/>
      </xdr:nvSpPr>
      <xdr:spPr>
        <a:xfrm>
          <a:off x="16370300" y="128335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123391</xdr:rowOff>
    </xdr:from>
    <xdr:to>
      <xdr:col>85</xdr:col>
      <xdr:colOff>177800</xdr:colOff>
      <xdr:row>76</xdr:row>
      <xdr:rowOff>53541</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6268700" y="12982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58136</xdr:rowOff>
    </xdr:from>
    <xdr:to>
      <xdr:col>81</xdr:col>
      <xdr:colOff>50800</xdr:colOff>
      <xdr:row>76</xdr:row>
      <xdr:rowOff>72546</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flipV="1">
          <a:off x="14592300" y="13088336"/>
          <a:ext cx="889000" cy="14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119944</xdr:rowOff>
    </xdr:from>
    <xdr:to>
      <xdr:col>81</xdr:col>
      <xdr:colOff>101600</xdr:colOff>
      <xdr:row>76</xdr:row>
      <xdr:rowOff>50093</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5430500" y="1297869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66621</xdr:rowOff>
    </xdr:from>
    <xdr:ext cx="534377"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5214111" y="12753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69565</xdr:rowOff>
    </xdr:from>
    <xdr:to>
      <xdr:col>76</xdr:col>
      <xdr:colOff>114300</xdr:colOff>
      <xdr:row>76</xdr:row>
      <xdr:rowOff>72546</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3703300" y="13099765"/>
          <a:ext cx="889000" cy="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83514</xdr:rowOff>
    </xdr:from>
    <xdr:to>
      <xdr:col>76</xdr:col>
      <xdr:colOff>165100</xdr:colOff>
      <xdr:row>76</xdr:row>
      <xdr:rowOff>13664</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4541500" y="12942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30191</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4325111" y="12717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69565</xdr:rowOff>
    </xdr:from>
    <xdr:to>
      <xdr:col>71</xdr:col>
      <xdr:colOff>177800</xdr:colOff>
      <xdr:row>76</xdr:row>
      <xdr:rowOff>74933</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2814300" y="13099765"/>
          <a:ext cx="889000" cy="5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104243</xdr:rowOff>
    </xdr:from>
    <xdr:to>
      <xdr:col>72</xdr:col>
      <xdr:colOff>38100</xdr:colOff>
      <xdr:row>76</xdr:row>
      <xdr:rowOff>34393</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3652500" y="12962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50920</xdr:rowOff>
    </xdr:from>
    <xdr:ext cx="534377"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3436111" y="12738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126912</xdr:rowOff>
    </xdr:from>
    <xdr:to>
      <xdr:col>67</xdr:col>
      <xdr:colOff>101600</xdr:colOff>
      <xdr:row>76</xdr:row>
      <xdr:rowOff>57062</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2763500" y="12985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73589</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2547111" y="12760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46701</xdr:rowOff>
    </xdr:from>
    <xdr:to>
      <xdr:col>85</xdr:col>
      <xdr:colOff>177800</xdr:colOff>
      <xdr:row>76</xdr:row>
      <xdr:rowOff>148301</xdr:rowOff>
    </xdr:to>
    <xdr:sp macro="" textlink="">
      <xdr:nvSpPr>
        <xdr:cNvPr id="637" name="楕円 636">
          <a:extLst>
            <a:ext uri="{FF2B5EF4-FFF2-40B4-BE49-F238E27FC236}">
              <a16:creationId xmlns:a16="http://schemas.microsoft.com/office/drawing/2014/main" id="{00000000-0008-0000-0600-00007D020000}"/>
            </a:ext>
          </a:extLst>
        </xdr:cNvPr>
        <xdr:cNvSpPr/>
      </xdr:nvSpPr>
      <xdr:spPr>
        <a:xfrm>
          <a:off x="16268700" y="13076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25128</xdr:rowOff>
    </xdr:from>
    <xdr:ext cx="534377" cy="259045"/>
    <xdr:sp macro="" textlink="">
      <xdr:nvSpPr>
        <xdr:cNvPr id="638" name="公債費該当値テキスト">
          <a:extLst>
            <a:ext uri="{FF2B5EF4-FFF2-40B4-BE49-F238E27FC236}">
              <a16:creationId xmlns:a16="http://schemas.microsoft.com/office/drawing/2014/main" id="{00000000-0008-0000-0600-00007E020000}"/>
            </a:ext>
          </a:extLst>
        </xdr:cNvPr>
        <xdr:cNvSpPr txBox="1"/>
      </xdr:nvSpPr>
      <xdr:spPr>
        <a:xfrm>
          <a:off x="16370300" y="13055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7336</xdr:rowOff>
    </xdr:from>
    <xdr:to>
      <xdr:col>81</xdr:col>
      <xdr:colOff>101600</xdr:colOff>
      <xdr:row>76</xdr:row>
      <xdr:rowOff>108936</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5430500" y="13037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100063</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14111" y="13130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21746</xdr:rowOff>
    </xdr:from>
    <xdr:to>
      <xdr:col>76</xdr:col>
      <xdr:colOff>165100</xdr:colOff>
      <xdr:row>76</xdr:row>
      <xdr:rowOff>123346</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4541500" y="13051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114473</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325111" y="13144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18765</xdr:rowOff>
    </xdr:from>
    <xdr:to>
      <xdr:col>72</xdr:col>
      <xdr:colOff>38100</xdr:colOff>
      <xdr:row>76</xdr:row>
      <xdr:rowOff>120365</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3652500" y="13048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111492</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3436111" y="13141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24133</xdr:rowOff>
    </xdr:from>
    <xdr:to>
      <xdr:col>67</xdr:col>
      <xdr:colOff>101600</xdr:colOff>
      <xdr:row>76</xdr:row>
      <xdr:rowOff>125733</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2763500" y="13054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116860</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547111" y="13147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9" name="積立金グラフ枠">
          <a:extLst>
            <a:ext uri="{FF2B5EF4-FFF2-40B4-BE49-F238E27FC236}">
              <a16:creationId xmlns:a16="http://schemas.microsoft.com/office/drawing/2014/main" id="{00000000-0008-0000-0600-00009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115736</xdr:rowOff>
    </xdr:from>
    <xdr:to>
      <xdr:col>85</xdr:col>
      <xdr:colOff>126364</xdr:colOff>
      <xdr:row>99</xdr:row>
      <xdr:rowOff>43870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flipV="1">
          <a:off x="16317595" y="15717686"/>
          <a:ext cx="1269" cy="12997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47697</xdr:rowOff>
    </xdr:from>
    <xdr:ext cx="313932" cy="259045"/>
    <xdr:sp macro="" textlink="">
      <xdr:nvSpPr>
        <xdr:cNvPr id="671" name="積立金最小値テキスト">
          <a:extLst>
            <a:ext uri="{FF2B5EF4-FFF2-40B4-BE49-F238E27FC236}">
              <a16:creationId xmlns:a16="http://schemas.microsoft.com/office/drawing/2014/main" id="{00000000-0008-0000-0600-00009F020000}"/>
            </a:ext>
          </a:extLst>
        </xdr:cNvPr>
        <xdr:cNvSpPr txBox="1"/>
      </xdr:nvSpPr>
      <xdr:spPr>
        <a:xfrm>
          <a:off x="16370300" y="170212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43870</xdr:rowOff>
    </xdr:from>
    <xdr:to>
      <xdr:col>86</xdr:col>
      <xdr:colOff>25400</xdr:colOff>
      <xdr:row>99</xdr:row>
      <xdr:rowOff>43870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6230600" y="17017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62413</xdr:rowOff>
    </xdr:from>
    <xdr:ext cx="599010" cy="259045"/>
    <xdr:sp macro="" textlink="">
      <xdr:nvSpPr>
        <xdr:cNvPr id="673" name="積立金最大値テキスト">
          <a:extLst>
            <a:ext uri="{FF2B5EF4-FFF2-40B4-BE49-F238E27FC236}">
              <a16:creationId xmlns:a16="http://schemas.microsoft.com/office/drawing/2014/main" id="{00000000-0008-0000-0600-0000A1020000}"/>
            </a:ext>
          </a:extLst>
        </xdr:cNvPr>
        <xdr:cNvSpPr txBox="1"/>
      </xdr:nvSpPr>
      <xdr:spPr>
        <a:xfrm>
          <a:off x="16370300" y="154929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115736</xdr:rowOff>
    </xdr:from>
    <xdr:to>
      <xdr:col>86</xdr:col>
      <xdr:colOff>25400</xdr:colOff>
      <xdr:row>91</xdr:row>
      <xdr:rowOff>115736</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5717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148548</xdr:rowOff>
    </xdr:from>
    <xdr:to>
      <xdr:col>85</xdr:col>
      <xdr:colOff>127000</xdr:colOff>
      <xdr:row>98</xdr:row>
      <xdr:rowOff>105586</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5481300" y="16779198"/>
          <a:ext cx="838200" cy="128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166282</xdr:rowOff>
    </xdr:from>
    <xdr:ext cx="534377" cy="259045"/>
    <xdr:sp macro="" textlink="">
      <xdr:nvSpPr>
        <xdr:cNvPr id="676" name="積立金平均値テキスト">
          <a:extLst>
            <a:ext uri="{FF2B5EF4-FFF2-40B4-BE49-F238E27FC236}">
              <a16:creationId xmlns:a16="http://schemas.microsoft.com/office/drawing/2014/main" id="{00000000-0008-0000-0600-0000A4020000}"/>
            </a:ext>
          </a:extLst>
        </xdr:cNvPr>
        <xdr:cNvSpPr txBox="1"/>
      </xdr:nvSpPr>
      <xdr:spPr>
        <a:xfrm>
          <a:off x="16370300" y="164540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143405</xdr:rowOff>
    </xdr:from>
    <xdr:to>
      <xdr:col>85</xdr:col>
      <xdr:colOff>177800</xdr:colOff>
      <xdr:row>97</xdr:row>
      <xdr:rowOff>73555</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6268700" y="16602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87357</xdr:rowOff>
    </xdr:from>
    <xdr:to>
      <xdr:col>81</xdr:col>
      <xdr:colOff>50800</xdr:colOff>
      <xdr:row>97</xdr:row>
      <xdr:rowOff>148548</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4592300" y="16718007"/>
          <a:ext cx="889000" cy="61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122870</xdr:rowOff>
    </xdr:from>
    <xdr:to>
      <xdr:col>81</xdr:col>
      <xdr:colOff>101600</xdr:colOff>
      <xdr:row>97</xdr:row>
      <xdr:rowOff>53020</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5430500" y="16582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69547</xdr:rowOff>
    </xdr:from>
    <xdr:ext cx="534377"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5214111" y="16357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87357</xdr:rowOff>
    </xdr:from>
    <xdr:to>
      <xdr:col>76</xdr:col>
      <xdr:colOff>114300</xdr:colOff>
      <xdr:row>98</xdr:row>
      <xdr:rowOff>157759</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3703300" y="16718007"/>
          <a:ext cx="889000" cy="241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30950</xdr:rowOff>
    </xdr:from>
    <xdr:to>
      <xdr:col>76</xdr:col>
      <xdr:colOff>165100</xdr:colOff>
      <xdr:row>97</xdr:row>
      <xdr:rowOff>132550</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4541500" y="1666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149077</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4325111" y="16436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73009</xdr:rowOff>
    </xdr:from>
    <xdr:to>
      <xdr:col>71</xdr:col>
      <xdr:colOff>177800</xdr:colOff>
      <xdr:row>98</xdr:row>
      <xdr:rowOff>157759</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2814300" y="16875109"/>
          <a:ext cx="889000" cy="84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153860</xdr:rowOff>
    </xdr:from>
    <xdr:to>
      <xdr:col>72</xdr:col>
      <xdr:colOff>38100</xdr:colOff>
      <xdr:row>97</xdr:row>
      <xdr:rowOff>84010</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3652500" y="16613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100537</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3436111" y="16388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93464</xdr:rowOff>
    </xdr:from>
    <xdr:to>
      <xdr:col>67</xdr:col>
      <xdr:colOff>101600</xdr:colOff>
      <xdr:row>98</xdr:row>
      <xdr:rowOff>23614</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2763500" y="16724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40141</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2547111" y="16499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54786</xdr:rowOff>
    </xdr:from>
    <xdr:to>
      <xdr:col>85</xdr:col>
      <xdr:colOff>177800</xdr:colOff>
      <xdr:row>98</xdr:row>
      <xdr:rowOff>156386</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6268700" y="16856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141163</xdr:rowOff>
    </xdr:from>
    <xdr:ext cx="534377" cy="259045"/>
    <xdr:sp macro="" textlink="">
      <xdr:nvSpPr>
        <xdr:cNvPr id="695" name="積立金該当値テキスト">
          <a:extLst>
            <a:ext uri="{FF2B5EF4-FFF2-40B4-BE49-F238E27FC236}">
              <a16:creationId xmlns:a16="http://schemas.microsoft.com/office/drawing/2014/main" id="{00000000-0008-0000-0600-0000B7020000}"/>
            </a:ext>
          </a:extLst>
        </xdr:cNvPr>
        <xdr:cNvSpPr txBox="1"/>
      </xdr:nvSpPr>
      <xdr:spPr>
        <a:xfrm>
          <a:off x="16370300" y="16771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97748</xdr:rowOff>
    </xdr:from>
    <xdr:to>
      <xdr:col>81</xdr:col>
      <xdr:colOff>101600</xdr:colOff>
      <xdr:row>98</xdr:row>
      <xdr:rowOff>27898</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5430500" y="16728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19025</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214111" y="16821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36557</xdr:rowOff>
    </xdr:from>
    <xdr:to>
      <xdr:col>76</xdr:col>
      <xdr:colOff>165100</xdr:colOff>
      <xdr:row>97</xdr:row>
      <xdr:rowOff>138157</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4541500" y="16667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129284</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4325111" y="16759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106959</xdr:rowOff>
    </xdr:from>
    <xdr:to>
      <xdr:col>72</xdr:col>
      <xdr:colOff>38100</xdr:colOff>
      <xdr:row>99</xdr:row>
      <xdr:rowOff>37109</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3652500" y="16909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28236</xdr:rowOff>
    </xdr:from>
    <xdr:ext cx="469744"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3468428" y="17001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22209</xdr:rowOff>
    </xdr:from>
    <xdr:to>
      <xdr:col>67</xdr:col>
      <xdr:colOff>101600</xdr:colOff>
      <xdr:row>98</xdr:row>
      <xdr:rowOff>123809</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2763500" y="16824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114936</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2547111" y="16917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38299</xdr:rowOff>
    </xdr:from>
    <xdr:ext cx="59541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692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8" name="投資及び出資金グラフ枠">
          <a:extLst>
            <a:ext uri="{FF2B5EF4-FFF2-40B4-BE49-F238E27FC236}">
              <a16:creationId xmlns:a16="http://schemas.microsoft.com/office/drawing/2014/main" id="{00000000-0008-0000-0600-0000D8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27996</xdr:rowOff>
    </xdr:from>
    <xdr:to>
      <xdr:col>116</xdr:col>
      <xdr:colOff>62864</xdr:colOff>
      <xdr:row>39</xdr:row>
      <xdr:rowOff>98878</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flipV="1">
          <a:off x="22159595" y="5342946"/>
          <a:ext cx="1269" cy="14424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0" name="投資及び出資金最小値テキスト">
          <a:extLst>
            <a:ext uri="{FF2B5EF4-FFF2-40B4-BE49-F238E27FC236}">
              <a16:creationId xmlns:a16="http://schemas.microsoft.com/office/drawing/2014/main" id="{00000000-0008-0000-0600-0000DA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146123</xdr:rowOff>
    </xdr:from>
    <xdr:ext cx="534377" cy="259045"/>
    <xdr:sp macro="" textlink="">
      <xdr:nvSpPr>
        <xdr:cNvPr id="732" name="投資及び出資金最大値テキスト">
          <a:extLst>
            <a:ext uri="{FF2B5EF4-FFF2-40B4-BE49-F238E27FC236}">
              <a16:creationId xmlns:a16="http://schemas.microsoft.com/office/drawing/2014/main" id="{00000000-0008-0000-0600-0000DC020000}"/>
            </a:ext>
          </a:extLst>
        </xdr:cNvPr>
        <xdr:cNvSpPr txBox="1"/>
      </xdr:nvSpPr>
      <xdr:spPr>
        <a:xfrm>
          <a:off x="22212300" y="5118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27996</xdr:rowOff>
    </xdr:from>
    <xdr:to>
      <xdr:col>116</xdr:col>
      <xdr:colOff>152400</xdr:colOff>
      <xdr:row>31</xdr:row>
      <xdr:rowOff>27996</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2072600" y="5342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110210</xdr:rowOff>
    </xdr:from>
    <xdr:to>
      <xdr:col>116</xdr:col>
      <xdr:colOff>63500</xdr:colOff>
      <xdr:row>38</xdr:row>
      <xdr:rowOff>122539</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flipV="1">
          <a:off x="21323300" y="6625310"/>
          <a:ext cx="838200" cy="12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123579</xdr:rowOff>
    </xdr:from>
    <xdr:ext cx="469744" cy="259045"/>
    <xdr:sp macro="" textlink="">
      <xdr:nvSpPr>
        <xdr:cNvPr id="735" name="投資及び出資金平均値テキスト">
          <a:extLst>
            <a:ext uri="{FF2B5EF4-FFF2-40B4-BE49-F238E27FC236}">
              <a16:creationId xmlns:a16="http://schemas.microsoft.com/office/drawing/2014/main" id="{00000000-0008-0000-0600-0000DF020000}"/>
            </a:ext>
          </a:extLst>
        </xdr:cNvPr>
        <xdr:cNvSpPr txBox="1"/>
      </xdr:nvSpPr>
      <xdr:spPr>
        <a:xfrm>
          <a:off x="22212300" y="66386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145152</xdr:rowOff>
    </xdr:from>
    <xdr:to>
      <xdr:col>116</xdr:col>
      <xdr:colOff>114300</xdr:colOff>
      <xdr:row>39</xdr:row>
      <xdr:rowOff>75302</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2110700" y="6660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122539</xdr:rowOff>
    </xdr:from>
    <xdr:to>
      <xdr:col>111</xdr:col>
      <xdr:colOff>177800</xdr:colOff>
      <xdr:row>38</xdr:row>
      <xdr:rowOff>124416</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flipV="1">
          <a:off x="20434300" y="6637639"/>
          <a:ext cx="889000" cy="1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162052</xdr:rowOff>
    </xdr:from>
    <xdr:to>
      <xdr:col>112</xdr:col>
      <xdr:colOff>38100</xdr:colOff>
      <xdr:row>39</xdr:row>
      <xdr:rowOff>92202</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21272500" y="6677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39</xdr:row>
      <xdr:rowOff>83329</xdr:rowOff>
    </xdr:from>
    <xdr:ext cx="469744"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21088428" y="6769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124416</xdr:rowOff>
    </xdr:from>
    <xdr:to>
      <xdr:col>107</xdr:col>
      <xdr:colOff>50800</xdr:colOff>
      <xdr:row>38</xdr:row>
      <xdr:rowOff>152681</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flipV="1">
          <a:off x="19545300" y="6639516"/>
          <a:ext cx="889000" cy="28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8825</xdr:rowOff>
    </xdr:from>
    <xdr:to>
      <xdr:col>107</xdr:col>
      <xdr:colOff>101600</xdr:colOff>
      <xdr:row>39</xdr:row>
      <xdr:rowOff>110425</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20383500" y="6695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39</xdr:row>
      <xdr:rowOff>101552</xdr:rowOff>
    </xdr:from>
    <xdr:ext cx="469744"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0199428" y="6788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152681</xdr:rowOff>
    </xdr:from>
    <xdr:to>
      <xdr:col>102</xdr:col>
      <xdr:colOff>114300</xdr:colOff>
      <xdr:row>39</xdr:row>
      <xdr:rowOff>23653</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flipV="1">
          <a:off x="18656300" y="6667781"/>
          <a:ext cx="889000" cy="42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17087</xdr:rowOff>
    </xdr:from>
    <xdr:to>
      <xdr:col>102</xdr:col>
      <xdr:colOff>165100</xdr:colOff>
      <xdr:row>39</xdr:row>
      <xdr:rowOff>118687</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19494500" y="6703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39</xdr:row>
      <xdr:rowOff>109814</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9310428" y="6796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19291</xdr:rowOff>
    </xdr:from>
    <xdr:to>
      <xdr:col>98</xdr:col>
      <xdr:colOff>38100</xdr:colOff>
      <xdr:row>39</xdr:row>
      <xdr:rowOff>120891</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18605500" y="6705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39</xdr:row>
      <xdr:rowOff>112018</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8421428" y="67985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59410</xdr:rowOff>
    </xdr:from>
    <xdr:to>
      <xdr:col>116</xdr:col>
      <xdr:colOff>114300</xdr:colOff>
      <xdr:row>38</xdr:row>
      <xdr:rowOff>161010</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2110700" y="6574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82288</xdr:rowOff>
    </xdr:from>
    <xdr:ext cx="469744" cy="259045"/>
    <xdr:sp macro="" textlink="">
      <xdr:nvSpPr>
        <xdr:cNvPr id="754" name="投資及び出資金該当値テキスト">
          <a:extLst>
            <a:ext uri="{FF2B5EF4-FFF2-40B4-BE49-F238E27FC236}">
              <a16:creationId xmlns:a16="http://schemas.microsoft.com/office/drawing/2014/main" id="{00000000-0008-0000-0600-0000F2020000}"/>
            </a:ext>
          </a:extLst>
        </xdr:cNvPr>
        <xdr:cNvSpPr txBox="1"/>
      </xdr:nvSpPr>
      <xdr:spPr>
        <a:xfrm>
          <a:off x="22212300" y="6425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71739</xdr:rowOff>
    </xdr:from>
    <xdr:to>
      <xdr:col>112</xdr:col>
      <xdr:colOff>38100</xdr:colOff>
      <xdr:row>39</xdr:row>
      <xdr:rowOff>1889</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1272500" y="6586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18416</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088428" y="6362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73616</xdr:rowOff>
    </xdr:from>
    <xdr:to>
      <xdr:col>107</xdr:col>
      <xdr:colOff>101600</xdr:colOff>
      <xdr:row>39</xdr:row>
      <xdr:rowOff>3766</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0383500" y="6588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20293</xdr:rowOff>
    </xdr:from>
    <xdr:ext cx="469744"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0199428" y="6363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101881</xdr:rowOff>
    </xdr:from>
    <xdr:to>
      <xdr:col>102</xdr:col>
      <xdr:colOff>165100</xdr:colOff>
      <xdr:row>39</xdr:row>
      <xdr:rowOff>32031</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19494500" y="6616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48558</xdr:rowOff>
    </xdr:from>
    <xdr:ext cx="469744"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9310428" y="6392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144303</xdr:rowOff>
    </xdr:from>
    <xdr:to>
      <xdr:col>98</xdr:col>
      <xdr:colOff>38100</xdr:colOff>
      <xdr:row>39</xdr:row>
      <xdr:rowOff>74453</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18605500" y="6659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90980</xdr:rowOff>
    </xdr:from>
    <xdr:ext cx="469744"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421428" y="6434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25400</xdr:rowOff>
    </xdr:from>
    <xdr:to>
      <xdr:col>120</xdr:col>
      <xdr:colOff>114300</xdr:colOff>
      <xdr:row>58</xdr:row>
      <xdr:rowOff>25400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54627</xdr:rowOff>
    </xdr:from>
    <xdr:ext cx="248786"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8039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82550</xdr:rowOff>
    </xdr:from>
    <xdr:to>
      <xdr:col>120</xdr:col>
      <xdr:colOff>114300</xdr:colOff>
      <xdr:row>51</xdr:row>
      <xdr:rowOff>82550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50</xdr:row>
      <xdr:rowOff>111777</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1" name="貸付金グラフ枠">
          <a:extLst>
            <a:ext uri="{FF2B5EF4-FFF2-40B4-BE49-F238E27FC236}">
              <a16:creationId xmlns:a16="http://schemas.microsoft.com/office/drawing/2014/main" id="{00000000-0008-0000-0600-00000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103353</xdr:rowOff>
    </xdr:from>
    <xdr:to>
      <xdr:col>116</xdr:col>
      <xdr:colOff>62864</xdr:colOff>
      <xdr:row>58</xdr:row>
      <xdr:rowOff>25400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flipV="1">
          <a:off x="22159595" y="8675853"/>
          <a:ext cx="1269" cy="12936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29227</xdr:rowOff>
    </xdr:from>
    <xdr:ext cx="249299" cy="259045"/>
    <xdr:sp macro="" textlink="">
      <xdr:nvSpPr>
        <xdr:cNvPr id="783" name="貸付金最小値テキスト">
          <a:extLst>
            <a:ext uri="{FF2B5EF4-FFF2-40B4-BE49-F238E27FC236}">
              <a16:creationId xmlns:a16="http://schemas.microsoft.com/office/drawing/2014/main" id="{00000000-0008-0000-0600-00000F030000}"/>
            </a:ext>
          </a:extLst>
        </xdr:cNvPr>
        <xdr:cNvSpPr txBox="1"/>
      </xdr:nvSpPr>
      <xdr:spPr>
        <a:xfrm>
          <a:off x="22212300" y="9973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25400</xdr:rowOff>
    </xdr:from>
    <xdr:to>
      <xdr:col>116</xdr:col>
      <xdr:colOff>152400</xdr:colOff>
      <xdr:row>58</xdr:row>
      <xdr:rowOff>25400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22072600" y="996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50030</xdr:rowOff>
    </xdr:from>
    <xdr:ext cx="534377" cy="259045"/>
    <xdr:sp macro="" textlink="">
      <xdr:nvSpPr>
        <xdr:cNvPr id="785" name="貸付金最大値テキスト">
          <a:extLst>
            <a:ext uri="{FF2B5EF4-FFF2-40B4-BE49-F238E27FC236}">
              <a16:creationId xmlns:a16="http://schemas.microsoft.com/office/drawing/2014/main" id="{00000000-0008-0000-0600-000011030000}"/>
            </a:ext>
          </a:extLst>
        </xdr:cNvPr>
        <xdr:cNvSpPr txBox="1"/>
      </xdr:nvSpPr>
      <xdr:spPr>
        <a:xfrm>
          <a:off x="22212300" y="8451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103353</xdr:rowOff>
    </xdr:from>
    <xdr:to>
      <xdr:col>116</xdr:col>
      <xdr:colOff>152400</xdr:colOff>
      <xdr:row>50</xdr:row>
      <xdr:rowOff>103353</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2072600" y="8675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25400</xdr:rowOff>
    </xdr:from>
    <xdr:to>
      <xdr:col>116</xdr:col>
      <xdr:colOff>63500</xdr:colOff>
      <xdr:row>58</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21323300" y="9969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61885</xdr:rowOff>
    </xdr:from>
    <xdr:ext cx="469744" cy="259045"/>
    <xdr:sp macro="" textlink="">
      <xdr:nvSpPr>
        <xdr:cNvPr id="788" name="貸付金平均値テキスト">
          <a:extLst>
            <a:ext uri="{FF2B5EF4-FFF2-40B4-BE49-F238E27FC236}">
              <a16:creationId xmlns:a16="http://schemas.microsoft.com/office/drawing/2014/main" id="{00000000-0008-0000-0600-000014030000}"/>
            </a:ext>
          </a:extLst>
        </xdr:cNvPr>
        <xdr:cNvSpPr txBox="1"/>
      </xdr:nvSpPr>
      <xdr:spPr>
        <a:xfrm>
          <a:off x="22212300" y="96630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39008</xdr:rowOff>
    </xdr:from>
    <xdr:to>
      <xdr:col>116</xdr:col>
      <xdr:colOff>114300</xdr:colOff>
      <xdr:row>57</xdr:row>
      <xdr:rowOff>140608</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22110700" y="9811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25400</xdr:rowOff>
    </xdr:from>
    <xdr:to>
      <xdr:col>111</xdr:col>
      <xdr:colOff>177800</xdr:colOff>
      <xdr:row>58</xdr:row>
      <xdr:rowOff>25400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20434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47981</xdr:rowOff>
    </xdr:from>
    <xdr:to>
      <xdr:col>112</xdr:col>
      <xdr:colOff>38100</xdr:colOff>
      <xdr:row>57</xdr:row>
      <xdr:rowOff>149581</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1272500" y="9820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166108</xdr:rowOff>
    </xdr:from>
    <xdr:ext cx="469744"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21088428" y="9595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25400</xdr:rowOff>
    </xdr:from>
    <xdr:to>
      <xdr:col>107</xdr:col>
      <xdr:colOff>50800</xdr:colOff>
      <xdr:row>58</xdr:row>
      <xdr:rowOff>25400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9545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48209</xdr:rowOff>
    </xdr:from>
    <xdr:to>
      <xdr:col>107</xdr:col>
      <xdr:colOff>101600</xdr:colOff>
      <xdr:row>57</xdr:row>
      <xdr:rowOff>149809</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20383500" y="9820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166336</xdr:rowOff>
    </xdr:from>
    <xdr:ext cx="469744"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20199428" y="9596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25400</xdr:rowOff>
    </xdr:from>
    <xdr:to>
      <xdr:col>102</xdr:col>
      <xdr:colOff>114300</xdr:colOff>
      <xdr:row>58</xdr:row>
      <xdr:rowOff>25400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18656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74726</xdr:rowOff>
    </xdr:from>
    <xdr:to>
      <xdr:col>102</xdr:col>
      <xdr:colOff>165100</xdr:colOff>
      <xdr:row>57</xdr:row>
      <xdr:rowOff>4876</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19494500" y="9675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21403</xdr:rowOff>
    </xdr:from>
    <xdr:ext cx="469744"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9310428" y="9451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112846</xdr:rowOff>
    </xdr:from>
    <xdr:to>
      <xdr:col>98</xdr:col>
      <xdr:colOff>38100</xdr:colOff>
      <xdr:row>57</xdr:row>
      <xdr:rowOff>42996</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18605500" y="9714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59523</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8421428" y="9489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146050</xdr:rowOff>
    </xdr:from>
    <xdr:to>
      <xdr:col>116</xdr:col>
      <xdr:colOff>114300</xdr:colOff>
      <xdr:row>58</xdr:row>
      <xdr:rowOff>76200</xdr:rowOff>
    </xdr:to>
    <xdr:sp macro="" textlink="">
      <xdr:nvSpPr>
        <xdr:cNvPr id="806" name="楕円 805">
          <a:extLst>
            <a:ext uri="{FF2B5EF4-FFF2-40B4-BE49-F238E27FC236}">
              <a16:creationId xmlns:a16="http://schemas.microsoft.com/office/drawing/2014/main" id="{00000000-0008-0000-0600-000026030000}"/>
            </a:ext>
          </a:extLst>
        </xdr:cNvPr>
        <xdr:cNvSpPr/>
      </xdr:nvSpPr>
      <xdr:spPr>
        <a:xfrm>
          <a:off x="221107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60977</xdr:rowOff>
    </xdr:from>
    <xdr:ext cx="249299" cy="259045"/>
    <xdr:sp macro="" textlink="">
      <xdr:nvSpPr>
        <xdr:cNvPr id="807" name="貸付金該当値テキスト">
          <a:extLst>
            <a:ext uri="{FF2B5EF4-FFF2-40B4-BE49-F238E27FC236}">
              <a16:creationId xmlns:a16="http://schemas.microsoft.com/office/drawing/2014/main" id="{00000000-0008-0000-0600-000027030000}"/>
            </a:ext>
          </a:extLst>
        </xdr:cNvPr>
        <xdr:cNvSpPr txBox="1"/>
      </xdr:nvSpPr>
      <xdr:spPr>
        <a:xfrm>
          <a:off x="22212300" y="9833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146050</xdr:rowOff>
    </xdr:from>
    <xdr:to>
      <xdr:col>112</xdr:col>
      <xdr:colOff>38100</xdr:colOff>
      <xdr:row>58</xdr:row>
      <xdr:rowOff>76200</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1272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58</xdr:row>
      <xdr:rowOff>67327</xdr:rowOff>
    </xdr:from>
    <xdr:ext cx="249299"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198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146050</xdr:rowOff>
    </xdr:from>
    <xdr:to>
      <xdr:col>107</xdr:col>
      <xdr:colOff>101600</xdr:colOff>
      <xdr:row>58</xdr:row>
      <xdr:rowOff>76200</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0383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58</xdr:row>
      <xdr:rowOff>67327</xdr:rowOff>
    </xdr:from>
    <xdr:ext cx="249299"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309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146050</xdr:rowOff>
    </xdr:from>
    <xdr:to>
      <xdr:col>102</xdr:col>
      <xdr:colOff>165100</xdr:colOff>
      <xdr:row>58</xdr:row>
      <xdr:rowOff>76200</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19494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58</xdr:row>
      <xdr:rowOff>67327</xdr:rowOff>
    </xdr:from>
    <xdr:ext cx="249299"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420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146050</xdr:rowOff>
    </xdr:from>
    <xdr:to>
      <xdr:col>98</xdr:col>
      <xdr:colOff>38100</xdr:colOff>
      <xdr:row>58</xdr:row>
      <xdr:rowOff>76200</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18605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58</xdr:row>
      <xdr:rowOff>67327</xdr:rowOff>
    </xdr:from>
    <xdr:ext cx="249299"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8531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7" name="繰出金グラフ枠">
          <a:extLst>
            <a:ext uri="{FF2B5EF4-FFF2-40B4-BE49-F238E27FC236}">
              <a16:creationId xmlns:a16="http://schemas.microsoft.com/office/drawing/2014/main" id="{00000000-0008-0000-0600-000045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97729</xdr:rowOff>
    </xdr:from>
    <xdr:to>
      <xdr:col>116</xdr:col>
      <xdr:colOff>62864</xdr:colOff>
      <xdr:row>77</xdr:row>
      <xdr:rowOff>97867</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flipV="1">
          <a:off x="22159595" y="12099229"/>
          <a:ext cx="1269" cy="12002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101694</xdr:rowOff>
    </xdr:from>
    <xdr:ext cx="534377" cy="259045"/>
    <xdr:sp macro="" textlink="">
      <xdr:nvSpPr>
        <xdr:cNvPr id="839" name="繰出金最小値テキスト">
          <a:extLst>
            <a:ext uri="{FF2B5EF4-FFF2-40B4-BE49-F238E27FC236}">
              <a16:creationId xmlns:a16="http://schemas.microsoft.com/office/drawing/2014/main" id="{00000000-0008-0000-0600-000047030000}"/>
            </a:ext>
          </a:extLst>
        </xdr:cNvPr>
        <xdr:cNvSpPr txBox="1"/>
      </xdr:nvSpPr>
      <xdr:spPr>
        <a:xfrm>
          <a:off x="22212300" y="13303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97867</xdr:rowOff>
    </xdr:from>
    <xdr:to>
      <xdr:col>116</xdr:col>
      <xdr:colOff>152400</xdr:colOff>
      <xdr:row>77</xdr:row>
      <xdr:rowOff>97867</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22072600" y="132995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44406</xdr:rowOff>
    </xdr:from>
    <xdr:ext cx="534377" cy="259045"/>
    <xdr:sp macro="" textlink="">
      <xdr:nvSpPr>
        <xdr:cNvPr id="841" name="繰出金最大値テキスト">
          <a:extLst>
            <a:ext uri="{FF2B5EF4-FFF2-40B4-BE49-F238E27FC236}">
              <a16:creationId xmlns:a16="http://schemas.microsoft.com/office/drawing/2014/main" id="{00000000-0008-0000-0600-000049030000}"/>
            </a:ext>
          </a:extLst>
        </xdr:cNvPr>
        <xdr:cNvSpPr txBox="1"/>
      </xdr:nvSpPr>
      <xdr:spPr>
        <a:xfrm>
          <a:off x="22212300" y="11874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81,836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97729</xdr:rowOff>
    </xdr:from>
    <xdr:to>
      <xdr:col>116</xdr:col>
      <xdr:colOff>152400</xdr:colOff>
      <xdr:row>70</xdr:row>
      <xdr:rowOff>97729</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22072600" y="12099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61268</xdr:rowOff>
    </xdr:from>
    <xdr:to>
      <xdr:col>116</xdr:col>
      <xdr:colOff>63500</xdr:colOff>
      <xdr:row>74</xdr:row>
      <xdr:rowOff>131562</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flipV="1">
          <a:off x="21323300" y="12748568"/>
          <a:ext cx="838200" cy="70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112224</xdr:rowOff>
    </xdr:from>
    <xdr:ext cx="534377" cy="259045"/>
    <xdr:sp macro="" textlink="">
      <xdr:nvSpPr>
        <xdr:cNvPr id="844" name="繰出金平均値テキスト">
          <a:extLst>
            <a:ext uri="{FF2B5EF4-FFF2-40B4-BE49-F238E27FC236}">
              <a16:creationId xmlns:a16="http://schemas.microsoft.com/office/drawing/2014/main" id="{00000000-0008-0000-0600-00004C030000}"/>
            </a:ext>
          </a:extLst>
        </xdr:cNvPr>
        <xdr:cNvSpPr txBox="1"/>
      </xdr:nvSpPr>
      <xdr:spPr>
        <a:xfrm>
          <a:off x="22212300" y="127995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133797</xdr:rowOff>
    </xdr:from>
    <xdr:to>
      <xdr:col>116</xdr:col>
      <xdr:colOff>114300</xdr:colOff>
      <xdr:row>75</xdr:row>
      <xdr:rowOff>63947</xdr:rowOff>
    </xdr:to>
    <xdr:sp macro="" textlink="">
      <xdr:nvSpPr>
        <xdr:cNvPr id="845" name="フローチャート: 判断 844">
          <a:extLst>
            <a:ext uri="{FF2B5EF4-FFF2-40B4-BE49-F238E27FC236}">
              <a16:creationId xmlns:a16="http://schemas.microsoft.com/office/drawing/2014/main" id="{00000000-0008-0000-0600-00004D030000}"/>
            </a:ext>
          </a:extLst>
        </xdr:cNvPr>
        <xdr:cNvSpPr/>
      </xdr:nvSpPr>
      <xdr:spPr>
        <a:xfrm>
          <a:off x="22110700" y="12821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131562</xdr:rowOff>
    </xdr:from>
    <xdr:to>
      <xdr:col>111</xdr:col>
      <xdr:colOff>177800</xdr:colOff>
      <xdr:row>74</xdr:row>
      <xdr:rowOff>160480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flipV="1">
          <a:off x="20434300" y="12818862"/>
          <a:ext cx="889000" cy="28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73</xdr:row>
      <xdr:rowOff>152816</xdr:rowOff>
    </xdr:from>
    <xdr:to>
      <xdr:col>112</xdr:col>
      <xdr:colOff>38100</xdr:colOff>
      <xdr:row>74</xdr:row>
      <xdr:rowOff>82966</xdr:rowOff>
    </xdr:to>
    <xdr:sp macro="" textlink="">
      <xdr:nvSpPr>
        <xdr:cNvPr id="847" name="フローチャート: 判断 846">
          <a:extLst>
            <a:ext uri="{FF2B5EF4-FFF2-40B4-BE49-F238E27FC236}">
              <a16:creationId xmlns:a16="http://schemas.microsoft.com/office/drawing/2014/main" id="{00000000-0008-0000-0600-00004F030000}"/>
            </a:ext>
          </a:extLst>
        </xdr:cNvPr>
        <xdr:cNvSpPr/>
      </xdr:nvSpPr>
      <xdr:spPr>
        <a:xfrm>
          <a:off x="21272500" y="12668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99493</xdr:rowOff>
    </xdr:from>
    <xdr:ext cx="534377"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21056111" y="12443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160480</xdr:rowOff>
    </xdr:from>
    <xdr:to>
      <xdr:col>107</xdr:col>
      <xdr:colOff>50800</xdr:colOff>
      <xdr:row>75</xdr:row>
      <xdr:rowOff>41082</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19545300" y="12847780"/>
          <a:ext cx="889000" cy="52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2832</xdr:rowOff>
    </xdr:from>
    <xdr:to>
      <xdr:col>107</xdr:col>
      <xdr:colOff>101600</xdr:colOff>
      <xdr:row>74</xdr:row>
      <xdr:rowOff>104432</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20383500" y="12690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120959</xdr:rowOff>
    </xdr:from>
    <xdr:ext cx="534377"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20167111" y="12465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41082</xdr:rowOff>
    </xdr:from>
    <xdr:to>
      <xdr:col>102</xdr:col>
      <xdr:colOff>114300</xdr:colOff>
      <xdr:row>75</xdr:row>
      <xdr:rowOff>77384</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18656300" y="12899832"/>
          <a:ext cx="889000" cy="36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11862</xdr:rowOff>
    </xdr:from>
    <xdr:to>
      <xdr:col>102</xdr:col>
      <xdr:colOff>165100</xdr:colOff>
      <xdr:row>74</xdr:row>
      <xdr:rowOff>113462</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19494500" y="12699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129989</xdr:rowOff>
    </xdr:from>
    <xdr:ext cx="534377"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9278111" y="12474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7313</xdr:rowOff>
    </xdr:from>
    <xdr:to>
      <xdr:col>98</xdr:col>
      <xdr:colOff>38100</xdr:colOff>
      <xdr:row>74</xdr:row>
      <xdr:rowOff>108913</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18605500" y="12694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125440</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8389111" y="12469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10468</xdr:rowOff>
    </xdr:from>
    <xdr:to>
      <xdr:col>116</xdr:col>
      <xdr:colOff>114300</xdr:colOff>
      <xdr:row>74</xdr:row>
      <xdr:rowOff>112068</xdr:rowOff>
    </xdr:to>
    <xdr:sp macro="" textlink="">
      <xdr:nvSpPr>
        <xdr:cNvPr id="862" name="楕円 861">
          <a:extLst>
            <a:ext uri="{FF2B5EF4-FFF2-40B4-BE49-F238E27FC236}">
              <a16:creationId xmlns:a16="http://schemas.microsoft.com/office/drawing/2014/main" id="{00000000-0008-0000-0600-00005E030000}"/>
            </a:ext>
          </a:extLst>
        </xdr:cNvPr>
        <xdr:cNvSpPr/>
      </xdr:nvSpPr>
      <xdr:spPr>
        <a:xfrm>
          <a:off x="22110700" y="12697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33345</xdr:rowOff>
    </xdr:from>
    <xdr:ext cx="534377" cy="259045"/>
    <xdr:sp macro="" textlink="">
      <xdr:nvSpPr>
        <xdr:cNvPr id="863" name="繰出金該当値テキスト">
          <a:extLst>
            <a:ext uri="{FF2B5EF4-FFF2-40B4-BE49-F238E27FC236}">
              <a16:creationId xmlns:a16="http://schemas.microsoft.com/office/drawing/2014/main" id="{00000000-0008-0000-0600-00005F030000}"/>
            </a:ext>
          </a:extLst>
        </xdr:cNvPr>
        <xdr:cNvSpPr txBox="1"/>
      </xdr:nvSpPr>
      <xdr:spPr>
        <a:xfrm>
          <a:off x="22212300" y="12549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80762</xdr:rowOff>
    </xdr:from>
    <xdr:to>
      <xdr:col>112</xdr:col>
      <xdr:colOff>38100</xdr:colOff>
      <xdr:row>75</xdr:row>
      <xdr:rowOff>10912</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21272500" y="12768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2039</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056111" y="12860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109680</xdr:rowOff>
    </xdr:from>
    <xdr:to>
      <xdr:col>107</xdr:col>
      <xdr:colOff>101600</xdr:colOff>
      <xdr:row>75</xdr:row>
      <xdr:rowOff>39830</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20383500" y="1279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30957</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0167111" y="12889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161732</xdr:rowOff>
    </xdr:from>
    <xdr:to>
      <xdr:col>102</xdr:col>
      <xdr:colOff>165100</xdr:colOff>
      <xdr:row>75</xdr:row>
      <xdr:rowOff>91882</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19494500" y="12849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83009</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278111" y="12941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26584</xdr:rowOff>
    </xdr:from>
    <xdr:to>
      <xdr:col>98</xdr:col>
      <xdr:colOff>38100</xdr:colOff>
      <xdr:row>75</xdr:row>
      <xdr:rowOff>128184</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18605500" y="12885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119310</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389111" y="12978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2" name="正方形/長方形 871">
          <a:extLst>
            <a:ext uri="{FF2B5EF4-FFF2-40B4-BE49-F238E27FC236}">
              <a16:creationId xmlns:a16="http://schemas.microsoft.com/office/drawing/2014/main" id="{00000000-0008-0000-0600-000068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1" name="直線コネクタ 880">
          <a:extLst>
            <a:ext uri="{FF2B5EF4-FFF2-40B4-BE49-F238E27FC236}">
              <a16:creationId xmlns:a16="http://schemas.microsoft.com/office/drawing/2014/main" id="{00000000-0008-0000-0600-000071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2" name="直線コネクタ 881">
          <a:extLst>
            <a:ext uri="{FF2B5EF4-FFF2-40B4-BE49-F238E27FC236}">
              <a16:creationId xmlns:a16="http://schemas.microsoft.com/office/drawing/2014/main" id="{00000000-0008-0000-0600-000072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6" name="前年度繰上充用金グラフ枠">
          <a:extLst>
            <a:ext uri="{FF2B5EF4-FFF2-40B4-BE49-F238E27FC236}">
              <a16:creationId xmlns:a16="http://schemas.microsoft.com/office/drawing/2014/main" id="{00000000-0008-0000-0600-000076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8" name="前年度繰上充用金最小値テキスト">
          <a:extLst>
            <a:ext uri="{FF2B5EF4-FFF2-40B4-BE49-F238E27FC236}">
              <a16:creationId xmlns:a16="http://schemas.microsoft.com/office/drawing/2014/main" id="{00000000-0008-0000-0600-000078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0" name="前年度繰上充用金最大値テキスト">
          <a:extLst>
            <a:ext uri="{FF2B5EF4-FFF2-40B4-BE49-F238E27FC236}">
              <a16:creationId xmlns:a16="http://schemas.microsoft.com/office/drawing/2014/main" id="{00000000-0008-0000-0600-00007A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3" name="前年度繰上充用金平均値テキスト">
          <a:extLst>
            <a:ext uri="{FF2B5EF4-FFF2-40B4-BE49-F238E27FC236}">
              <a16:creationId xmlns:a16="http://schemas.microsoft.com/office/drawing/2014/main" id="{00000000-0008-0000-0600-00007D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4" name="フローチャート: 判断 893">
          <a:extLst>
            <a:ext uri="{FF2B5EF4-FFF2-40B4-BE49-F238E27FC236}">
              <a16:creationId xmlns:a16="http://schemas.microsoft.com/office/drawing/2014/main" id="{00000000-0008-0000-0600-00007E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6" name="フローチャート: 判断 895">
          <a:extLst>
            <a:ext uri="{FF2B5EF4-FFF2-40B4-BE49-F238E27FC236}">
              <a16:creationId xmlns:a16="http://schemas.microsoft.com/office/drawing/2014/main" id="{00000000-0008-0000-0600-000080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1" name="楕円 910">
          <a:extLst>
            <a:ext uri="{FF2B5EF4-FFF2-40B4-BE49-F238E27FC236}">
              <a16:creationId xmlns:a16="http://schemas.microsoft.com/office/drawing/2014/main" id="{00000000-0008-0000-0600-00008F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2" name="前年度繰上充用金該当値テキスト">
          <a:extLst>
            <a:ext uri="{FF2B5EF4-FFF2-40B4-BE49-F238E27FC236}">
              <a16:creationId xmlns:a16="http://schemas.microsoft.com/office/drawing/2014/main" id="{00000000-0008-0000-0600-000090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3" name="楕円 912">
          <a:extLst>
            <a:ext uri="{FF2B5EF4-FFF2-40B4-BE49-F238E27FC236}">
              <a16:creationId xmlns:a16="http://schemas.microsoft.com/office/drawing/2014/main" id="{00000000-0008-0000-0600-000091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5" name="楕円 914">
          <a:extLst>
            <a:ext uri="{FF2B5EF4-FFF2-40B4-BE49-F238E27FC236}">
              <a16:creationId xmlns:a16="http://schemas.microsoft.com/office/drawing/2014/main" id="{00000000-0008-0000-0600-000093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1" name="正方形/長方形 920">
          <a:extLst>
            <a:ext uri="{FF2B5EF4-FFF2-40B4-BE49-F238E27FC236}">
              <a16:creationId xmlns:a16="http://schemas.microsoft.com/office/drawing/2014/main" id="{00000000-0008-0000-0600-00009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2" name="正方形/長方形 921">
          <a:extLst>
            <a:ext uri="{FF2B5EF4-FFF2-40B4-BE49-F238E27FC236}">
              <a16:creationId xmlns:a16="http://schemas.microsoft.com/office/drawing/2014/main" id="{00000000-0008-0000-0600-00009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　歳出決算総額は、住民一人当たり</a:t>
          </a:r>
          <a:r>
            <a:rPr kumimoji="1" lang="en-US" altLang="ja-JP" sz="1300">
              <a:solidFill>
                <a:schemeClr val="tx1"/>
              </a:solidFill>
              <a:latin typeface="ＭＳ Ｐゴシック" panose="020B0600070205080204" pitchFamily="50" charset="-128"/>
              <a:ea typeface="ＭＳ Ｐゴシック" panose="020B0600070205080204" pitchFamily="50" charset="-128"/>
            </a:rPr>
            <a:t>464,852</a:t>
          </a:r>
          <a:r>
            <a:rPr kumimoji="1" lang="ja-JP" altLang="en-US" sz="1300">
              <a:solidFill>
                <a:schemeClr val="tx1"/>
              </a:solidFill>
              <a:latin typeface="ＭＳ Ｐゴシック" panose="020B0600070205080204" pitchFamily="50" charset="-128"/>
              <a:ea typeface="ＭＳ Ｐゴシック" panose="020B0600070205080204" pitchFamily="50" charset="-128"/>
            </a:rPr>
            <a:t>円となっている。主な構成項目である人件費は住民一人当たり</a:t>
          </a:r>
          <a:r>
            <a:rPr kumimoji="1" lang="en-US" altLang="ja-JP" sz="1300">
              <a:solidFill>
                <a:schemeClr val="tx1"/>
              </a:solidFill>
              <a:latin typeface="ＭＳ Ｐゴシック" panose="020B0600070205080204" pitchFamily="50" charset="-128"/>
              <a:ea typeface="ＭＳ Ｐゴシック" panose="020B0600070205080204" pitchFamily="50" charset="-128"/>
            </a:rPr>
            <a:t>100,369</a:t>
          </a:r>
          <a:r>
            <a:rPr kumimoji="1" lang="ja-JP" altLang="en-US" sz="1300">
              <a:solidFill>
                <a:schemeClr val="tx1"/>
              </a:solidFill>
              <a:latin typeface="ＭＳ Ｐゴシック" panose="020B0600070205080204" pitchFamily="50" charset="-128"/>
              <a:ea typeface="ＭＳ Ｐゴシック" panose="020B0600070205080204" pitchFamily="50" charset="-128"/>
            </a:rPr>
            <a:t>円となっており、前年度に比べ</a:t>
          </a:r>
          <a:r>
            <a:rPr kumimoji="1" lang="en-US" altLang="ja-JP" sz="1300">
              <a:solidFill>
                <a:schemeClr val="tx1"/>
              </a:solidFill>
              <a:latin typeface="ＭＳ Ｐゴシック" panose="020B0600070205080204" pitchFamily="50" charset="-128"/>
              <a:ea typeface="ＭＳ Ｐゴシック" panose="020B0600070205080204" pitchFamily="50" charset="-128"/>
            </a:rPr>
            <a:t>9,865</a:t>
          </a:r>
          <a:r>
            <a:rPr kumimoji="1" lang="ja-JP" altLang="en-US" sz="1300">
              <a:solidFill>
                <a:schemeClr val="tx1"/>
              </a:solidFill>
              <a:latin typeface="ＭＳ Ｐゴシック" panose="020B0600070205080204" pitchFamily="50" charset="-128"/>
              <a:ea typeface="ＭＳ Ｐゴシック" panose="020B0600070205080204" pitchFamily="50" charset="-128"/>
            </a:rPr>
            <a:t>円の増となっている。また、定員管理などにより抑制に努めているため、類似団体平均並みで推移している。物件費は、住民一人当たり</a:t>
          </a:r>
          <a:r>
            <a:rPr kumimoji="1" lang="en-US" altLang="ja-JP" sz="1300">
              <a:solidFill>
                <a:schemeClr val="tx1"/>
              </a:solidFill>
              <a:latin typeface="ＭＳ Ｐゴシック" panose="020B0600070205080204" pitchFamily="50" charset="-128"/>
              <a:ea typeface="ＭＳ Ｐゴシック" panose="020B0600070205080204" pitchFamily="50" charset="-128"/>
            </a:rPr>
            <a:t>83,680</a:t>
          </a:r>
          <a:r>
            <a:rPr kumimoji="1" lang="ja-JP" altLang="en-US" sz="1300">
              <a:solidFill>
                <a:schemeClr val="tx1"/>
              </a:solidFill>
              <a:latin typeface="ＭＳ Ｐゴシック" panose="020B0600070205080204" pitchFamily="50" charset="-128"/>
              <a:ea typeface="ＭＳ Ｐゴシック" panose="020B0600070205080204" pitchFamily="50" charset="-128"/>
            </a:rPr>
            <a:t>円となっており、前年度に比べ</a:t>
          </a:r>
          <a:r>
            <a:rPr kumimoji="1" lang="en-US" altLang="ja-JP" sz="1300">
              <a:solidFill>
                <a:schemeClr val="tx1"/>
              </a:solidFill>
              <a:latin typeface="ＭＳ Ｐゴシック" panose="020B0600070205080204" pitchFamily="50" charset="-128"/>
              <a:ea typeface="ＭＳ Ｐゴシック" panose="020B0600070205080204" pitchFamily="50" charset="-128"/>
            </a:rPr>
            <a:t>6,203</a:t>
          </a:r>
          <a:r>
            <a:rPr kumimoji="1" lang="ja-JP" altLang="en-US" sz="1300">
              <a:solidFill>
                <a:schemeClr val="tx1"/>
              </a:solidFill>
              <a:latin typeface="ＭＳ Ｐゴシック" panose="020B0600070205080204" pitchFamily="50" charset="-128"/>
              <a:ea typeface="ＭＳ Ｐゴシック" panose="020B0600070205080204" pitchFamily="50" charset="-128"/>
            </a:rPr>
            <a:t>円の増となった。この主な要因は、（仮称）地域エネルギーセンター等整備・運営事業公民連携協定の締結に基づき、新施設整備が完了するまでの間、外部へのごみ処理委託を行う一般廃棄物外部処理業務委託料や一般廃棄物受入及び積替え業務委託料によるものである。補助費等は、令和</a:t>
          </a:r>
          <a:r>
            <a:rPr kumimoji="1" lang="en-US" altLang="ja-JP" sz="1300">
              <a:solidFill>
                <a:schemeClr val="tx1"/>
              </a:solidFill>
              <a:latin typeface="ＭＳ Ｐゴシック" panose="020B0600070205080204" pitchFamily="50" charset="-128"/>
              <a:ea typeface="ＭＳ Ｐゴシック" panose="020B0600070205080204" pitchFamily="50" charset="-128"/>
            </a:rPr>
            <a:t>3</a:t>
          </a:r>
          <a:r>
            <a:rPr kumimoji="1" lang="ja-JP" altLang="en-US" sz="1300">
              <a:solidFill>
                <a:schemeClr val="tx1"/>
              </a:solidFill>
              <a:latin typeface="ＭＳ Ｐゴシック" panose="020B0600070205080204" pitchFamily="50" charset="-128"/>
              <a:ea typeface="ＭＳ Ｐゴシック" panose="020B0600070205080204" pitchFamily="50" charset="-128"/>
            </a:rPr>
            <a:t>年度は令和</a:t>
          </a:r>
          <a:r>
            <a:rPr kumimoji="1" lang="en-US" altLang="ja-JP" sz="1300">
              <a:solidFill>
                <a:schemeClr val="tx1"/>
              </a:solidFill>
              <a:latin typeface="ＭＳ Ｐゴシック" panose="020B0600070205080204" pitchFamily="50" charset="-128"/>
              <a:ea typeface="ＭＳ Ｐゴシック" panose="020B0600070205080204" pitchFamily="50" charset="-128"/>
            </a:rPr>
            <a:t>2</a:t>
          </a:r>
          <a:r>
            <a:rPr kumimoji="1" lang="ja-JP" altLang="en-US" sz="1300">
              <a:solidFill>
                <a:schemeClr val="tx1"/>
              </a:solidFill>
              <a:latin typeface="ＭＳ Ｐゴシック" panose="020B0600070205080204" pitchFamily="50" charset="-128"/>
              <a:ea typeface="ＭＳ Ｐゴシック" panose="020B0600070205080204" pitchFamily="50" charset="-128"/>
            </a:rPr>
            <a:t>年度に実施した特別定額給付金給付事業等の反動減により大幅な減となったが、以降は横ばいで推移している。普通建設事業費は、住民一人当たり</a:t>
          </a:r>
          <a:r>
            <a:rPr kumimoji="1" lang="en-US" altLang="ja-JP" sz="1300">
              <a:solidFill>
                <a:schemeClr val="tx1"/>
              </a:solidFill>
              <a:latin typeface="ＭＳ Ｐゴシック" panose="020B0600070205080204" pitchFamily="50" charset="-128"/>
              <a:ea typeface="ＭＳ Ｐゴシック" panose="020B0600070205080204" pitchFamily="50" charset="-128"/>
            </a:rPr>
            <a:t>9,149</a:t>
          </a:r>
          <a:r>
            <a:rPr kumimoji="1" lang="ja-JP" altLang="en-US" sz="1300">
              <a:solidFill>
                <a:schemeClr val="tx1"/>
              </a:solidFill>
              <a:latin typeface="ＭＳ Ｐゴシック" panose="020B0600070205080204" pitchFamily="50" charset="-128"/>
              <a:ea typeface="ＭＳ Ｐゴシック" panose="020B0600070205080204" pitchFamily="50" charset="-128"/>
            </a:rPr>
            <a:t>円となっており、前年度に比べ</a:t>
          </a:r>
          <a:r>
            <a:rPr kumimoji="1" lang="en-US" altLang="ja-JP" sz="1300">
              <a:solidFill>
                <a:schemeClr val="tx1"/>
              </a:solidFill>
              <a:latin typeface="ＭＳ Ｐゴシック" panose="020B0600070205080204" pitchFamily="50" charset="-128"/>
              <a:ea typeface="ＭＳ Ｐゴシック" panose="020B0600070205080204" pitchFamily="50" charset="-128"/>
            </a:rPr>
            <a:t>64,532</a:t>
          </a:r>
          <a:r>
            <a:rPr kumimoji="1" lang="ja-JP" altLang="en-US" sz="1300">
              <a:solidFill>
                <a:schemeClr val="tx1"/>
              </a:solidFill>
              <a:latin typeface="ＭＳ Ｐゴシック" panose="020B0600070205080204" pitchFamily="50" charset="-128"/>
              <a:ea typeface="ＭＳ Ｐゴシック" panose="020B0600070205080204" pitchFamily="50" charset="-128"/>
            </a:rPr>
            <a:t>円の大幅な減となっている。この主な要因はシビックセンター等</a:t>
          </a:r>
          <a:r>
            <a:rPr kumimoji="1" lang="en-US" altLang="ja-JP" sz="1300">
              <a:solidFill>
                <a:schemeClr val="tx1"/>
              </a:solidFill>
              <a:latin typeface="ＭＳ Ｐゴシック" panose="020B0600070205080204" pitchFamily="50" charset="-128"/>
              <a:ea typeface="ＭＳ Ｐゴシック" panose="020B0600070205080204" pitchFamily="50" charset="-128"/>
            </a:rPr>
            <a:t>ESCO</a:t>
          </a:r>
          <a:r>
            <a:rPr kumimoji="1" lang="ja-JP" altLang="en-US" sz="1300">
              <a:solidFill>
                <a:schemeClr val="tx1"/>
              </a:solidFill>
              <a:latin typeface="ＭＳ Ｐゴシック" panose="020B0600070205080204" pitchFamily="50" charset="-128"/>
              <a:ea typeface="ＭＳ Ｐゴシック" panose="020B0600070205080204" pitchFamily="50" charset="-128"/>
            </a:rPr>
            <a:t>事業や町民運動場改修工事など、大規模な事業が完了し、令和</a:t>
          </a:r>
          <a:r>
            <a:rPr kumimoji="1" lang="en-US" altLang="ja-JP" sz="1300">
              <a:solidFill>
                <a:schemeClr val="tx1"/>
              </a:solidFill>
              <a:latin typeface="ＭＳ Ｐゴシック" panose="020B0600070205080204" pitchFamily="50" charset="-128"/>
              <a:ea typeface="ＭＳ Ｐゴシック" panose="020B0600070205080204" pitchFamily="50" charset="-128"/>
            </a:rPr>
            <a:t>6</a:t>
          </a:r>
          <a:r>
            <a:rPr kumimoji="1" lang="ja-JP" altLang="en-US" sz="1300">
              <a:solidFill>
                <a:schemeClr val="tx1"/>
              </a:solidFill>
              <a:latin typeface="ＭＳ Ｐゴシック" panose="020B0600070205080204" pitchFamily="50" charset="-128"/>
              <a:ea typeface="ＭＳ Ｐゴシック" panose="020B0600070205080204" pitchFamily="50" charset="-128"/>
            </a:rPr>
            <a:t>年度での普通建設事業が少なかったことによるものである。積立金は、前年度決算剰余金の処分に伴う基金積立金やふるさと忠岡応援寄附金に係る基金積立金の減などにより、一人当たり</a:t>
          </a:r>
          <a:r>
            <a:rPr kumimoji="1" lang="en-US" altLang="ja-JP" sz="1300">
              <a:solidFill>
                <a:schemeClr val="tx1"/>
              </a:solidFill>
              <a:latin typeface="ＭＳ Ｐゴシック" panose="020B0600070205080204" pitchFamily="50" charset="-128"/>
              <a:ea typeface="ＭＳ Ｐゴシック" panose="020B0600070205080204" pitchFamily="50" charset="-128"/>
            </a:rPr>
            <a:t>14,477</a:t>
          </a:r>
          <a:r>
            <a:rPr kumimoji="1" lang="ja-JP" altLang="en-US" sz="1300">
              <a:solidFill>
                <a:schemeClr val="tx1"/>
              </a:solidFill>
              <a:latin typeface="ＭＳ Ｐゴシック" panose="020B0600070205080204" pitchFamily="50" charset="-128"/>
              <a:ea typeface="ＭＳ Ｐゴシック" panose="020B0600070205080204" pitchFamily="50" charset="-128"/>
            </a:rPr>
            <a:t>円と、前年度に比べ</a:t>
          </a:r>
          <a:r>
            <a:rPr kumimoji="1" lang="en-US" altLang="ja-JP" sz="1300">
              <a:solidFill>
                <a:schemeClr val="tx1"/>
              </a:solidFill>
              <a:latin typeface="ＭＳ Ｐゴシック" panose="020B0600070205080204" pitchFamily="50" charset="-128"/>
              <a:ea typeface="ＭＳ Ｐゴシック" panose="020B0600070205080204" pitchFamily="50" charset="-128"/>
            </a:rPr>
            <a:t>16,862</a:t>
          </a:r>
          <a:r>
            <a:rPr kumimoji="1" lang="ja-JP" altLang="en-US" sz="1300">
              <a:solidFill>
                <a:schemeClr val="tx1"/>
              </a:solidFill>
              <a:latin typeface="ＭＳ Ｐゴシック" panose="020B0600070205080204" pitchFamily="50" charset="-128"/>
              <a:ea typeface="ＭＳ Ｐゴシック" panose="020B0600070205080204" pitchFamily="50" charset="-128"/>
            </a:rPr>
            <a:t>円の減となった。</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大阪府忠岡町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16,317
15,736
3.97
7,789,032
7,584,993
173,901
4,758,939
6,759,504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5.0
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18999</xdr:rowOff>
    </xdr:from>
    <xdr:to>
      <xdr:col>24</xdr:col>
      <xdr:colOff>62865</xdr:colOff>
      <xdr:row>37</xdr:row>
      <xdr:rowOff>9398</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162499"/>
          <a:ext cx="1270" cy="11905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13225</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356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9398</xdr:rowOff>
    </xdr:from>
    <xdr:to>
      <xdr:col>24</xdr:col>
      <xdr:colOff>152400</xdr:colOff>
      <xdr:row>37</xdr:row>
      <xdr:rowOff>9398</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3530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137126</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4937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8,528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18999</xdr:rowOff>
    </xdr:from>
    <xdr:to>
      <xdr:col>24</xdr:col>
      <xdr:colOff>152400</xdr:colOff>
      <xdr:row>30</xdr:row>
      <xdr:rowOff>18999</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162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31</xdr:row>
      <xdr:rowOff>72492</xdr:rowOff>
    </xdr:from>
    <xdr:to>
      <xdr:col>24</xdr:col>
      <xdr:colOff>63500</xdr:colOff>
      <xdr:row>33</xdr:row>
      <xdr:rowOff>77750</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3797300" y="5387442"/>
          <a:ext cx="838200" cy="348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42181</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7000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63754</xdr:rowOff>
    </xdr:from>
    <xdr:to>
      <xdr:col>24</xdr:col>
      <xdr:colOff>114300</xdr:colOff>
      <xdr:row>33</xdr:row>
      <xdr:rowOff>165354</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5721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31</xdr:row>
      <xdr:rowOff>72492</xdr:rowOff>
    </xdr:from>
    <xdr:to>
      <xdr:col>19</xdr:col>
      <xdr:colOff>177800</xdr:colOff>
      <xdr:row>33</xdr:row>
      <xdr:rowOff>46660</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flipV="1">
          <a:off x="2908300" y="5387442"/>
          <a:ext cx="889000" cy="317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33</xdr:row>
      <xdr:rowOff>82728</xdr:rowOff>
    </xdr:from>
    <xdr:to>
      <xdr:col>20</xdr:col>
      <xdr:colOff>38100</xdr:colOff>
      <xdr:row>34</xdr:row>
      <xdr:rowOff>12878</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574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4005</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5833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46660</xdr:rowOff>
    </xdr:from>
    <xdr:to>
      <xdr:col>15</xdr:col>
      <xdr:colOff>50800</xdr:colOff>
      <xdr:row>33</xdr:row>
      <xdr:rowOff>127584</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flipV="1">
          <a:off x="2019300" y="5704510"/>
          <a:ext cx="889000" cy="80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123418</xdr:rowOff>
    </xdr:from>
    <xdr:to>
      <xdr:col>15</xdr:col>
      <xdr:colOff>101600</xdr:colOff>
      <xdr:row>34</xdr:row>
      <xdr:rowOff>53568</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5781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44695</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5873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116383</xdr:rowOff>
    </xdr:from>
    <xdr:to>
      <xdr:col>10</xdr:col>
      <xdr:colOff>114300</xdr:colOff>
      <xdr:row>33</xdr:row>
      <xdr:rowOff>127584</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a:off x="1130300" y="5774233"/>
          <a:ext cx="889000" cy="11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138963</xdr:rowOff>
    </xdr:from>
    <xdr:to>
      <xdr:col>10</xdr:col>
      <xdr:colOff>165100</xdr:colOff>
      <xdr:row>34</xdr:row>
      <xdr:rowOff>69113</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5796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60240</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5889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107874</xdr:rowOff>
    </xdr:from>
    <xdr:to>
      <xdr:col>6</xdr:col>
      <xdr:colOff>38100</xdr:colOff>
      <xdr:row>34</xdr:row>
      <xdr:rowOff>38024</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5765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29151</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5858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26950</xdr:rowOff>
    </xdr:from>
    <xdr:to>
      <xdr:col>24</xdr:col>
      <xdr:colOff>114300</xdr:colOff>
      <xdr:row>33</xdr:row>
      <xdr:rowOff>128550</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568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49827</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553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31</xdr:row>
      <xdr:rowOff>21692</xdr:rowOff>
    </xdr:from>
    <xdr:to>
      <xdr:col>20</xdr:col>
      <xdr:colOff>38100</xdr:colOff>
      <xdr:row>31</xdr:row>
      <xdr:rowOff>123292</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5336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29</xdr:row>
      <xdr:rowOff>139819</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5111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167310</xdr:rowOff>
    </xdr:from>
    <xdr:to>
      <xdr:col>15</xdr:col>
      <xdr:colOff>101600</xdr:colOff>
      <xdr:row>33</xdr:row>
      <xdr:rowOff>97460</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5653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31</xdr:row>
      <xdr:rowOff>113987</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5428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76784</xdr:rowOff>
    </xdr:from>
    <xdr:to>
      <xdr:col>10</xdr:col>
      <xdr:colOff>165100</xdr:colOff>
      <xdr:row>34</xdr:row>
      <xdr:rowOff>6934</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5734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23461</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5509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65583</xdr:rowOff>
    </xdr:from>
    <xdr:to>
      <xdr:col>6</xdr:col>
      <xdr:colOff>38100</xdr:colOff>
      <xdr:row>33</xdr:row>
      <xdr:rowOff>167183</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5723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12260</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5498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26208</xdr:rowOff>
    </xdr:from>
    <xdr:to>
      <xdr:col>24</xdr:col>
      <xdr:colOff>62865</xdr:colOff>
      <xdr:row>58</xdr:row>
      <xdr:rowOff>51388</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770158"/>
          <a:ext cx="1270" cy="1225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55215</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9999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51388</xdr:rowOff>
    </xdr:from>
    <xdr:to>
      <xdr:col>24</xdr:col>
      <xdr:colOff>152400</xdr:colOff>
      <xdr:row>58</xdr:row>
      <xdr:rowOff>51388</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9954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144335</xdr:rowOff>
    </xdr:from>
    <xdr:ext cx="599010"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5453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364,788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26208</xdr:rowOff>
    </xdr:from>
    <xdr:to>
      <xdr:col>24</xdr:col>
      <xdr:colOff>152400</xdr:colOff>
      <xdr:row>51</xdr:row>
      <xdr:rowOff>26208</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7701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171289</xdr:rowOff>
    </xdr:from>
    <xdr:to>
      <xdr:col>24</xdr:col>
      <xdr:colOff>63500</xdr:colOff>
      <xdr:row>57</xdr:row>
      <xdr:rowOff>117153</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3797300" y="9772489"/>
          <a:ext cx="838200" cy="117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165635</xdr:rowOff>
    </xdr:from>
    <xdr:ext cx="599010"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42393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142758</xdr:rowOff>
    </xdr:from>
    <xdr:to>
      <xdr:col>24</xdr:col>
      <xdr:colOff>114300</xdr:colOff>
      <xdr:row>56</xdr:row>
      <xdr:rowOff>72908</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572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171289</xdr:rowOff>
    </xdr:from>
    <xdr:to>
      <xdr:col>19</xdr:col>
      <xdr:colOff>177800</xdr:colOff>
      <xdr:row>57</xdr:row>
      <xdr:rowOff>60623</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2908300" y="9772489"/>
          <a:ext cx="889000" cy="60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17897</xdr:rowOff>
    </xdr:from>
    <xdr:to>
      <xdr:col>20</xdr:col>
      <xdr:colOff>38100</xdr:colOff>
      <xdr:row>56</xdr:row>
      <xdr:rowOff>119497</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619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136024</xdr:rowOff>
    </xdr:from>
    <xdr:ext cx="599010"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497795" y="93943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60623</xdr:rowOff>
    </xdr:from>
    <xdr:to>
      <xdr:col>15</xdr:col>
      <xdr:colOff>50800</xdr:colOff>
      <xdr:row>57</xdr:row>
      <xdr:rowOff>168999</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2019300" y="9833273"/>
          <a:ext cx="889000" cy="108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52903</xdr:rowOff>
    </xdr:from>
    <xdr:to>
      <xdr:col>15</xdr:col>
      <xdr:colOff>101600</xdr:colOff>
      <xdr:row>56</xdr:row>
      <xdr:rowOff>154503</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654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171030</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08795" y="94293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82855</xdr:rowOff>
    </xdr:from>
    <xdr:to>
      <xdr:col>10</xdr:col>
      <xdr:colOff>114300</xdr:colOff>
      <xdr:row>57</xdr:row>
      <xdr:rowOff>168999</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1130300" y="9512605"/>
          <a:ext cx="889000" cy="429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43294</xdr:rowOff>
    </xdr:from>
    <xdr:to>
      <xdr:col>10</xdr:col>
      <xdr:colOff>165100</xdr:colOff>
      <xdr:row>56</xdr:row>
      <xdr:rowOff>144894</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644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161421</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19795" y="9419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23402</xdr:rowOff>
    </xdr:from>
    <xdr:to>
      <xdr:col>6</xdr:col>
      <xdr:colOff>38100</xdr:colOff>
      <xdr:row>54</xdr:row>
      <xdr:rowOff>125002</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281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52</xdr:row>
      <xdr:rowOff>141529</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30795" y="90569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66353</xdr:rowOff>
    </xdr:from>
    <xdr:to>
      <xdr:col>24</xdr:col>
      <xdr:colOff>114300</xdr:colOff>
      <xdr:row>57</xdr:row>
      <xdr:rowOff>167953</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839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152730</xdr:rowOff>
    </xdr:from>
    <xdr:ext cx="534377"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753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120489</xdr:rowOff>
    </xdr:from>
    <xdr:to>
      <xdr:col>20</xdr:col>
      <xdr:colOff>38100</xdr:colOff>
      <xdr:row>57</xdr:row>
      <xdr:rowOff>50639</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721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41766</xdr:rowOff>
    </xdr:from>
    <xdr:ext cx="59901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497795" y="98144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9823</xdr:rowOff>
    </xdr:from>
    <xdr:to>
      <xdr:col>15</xdr:col>
      <xdr:colOff>101600</xdr:colOff>
      <xdr:row>57</xdr:row>
      <xdr:rowOff>111423</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782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102550</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41111" y="9875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118199</xdr:rowOff>
    </xdr:from>
    <xdr:to>
      <xdr:col>10</xdr:col>
      <xdr:colOff>165100</xdr:colOff>
      <xdr:row>58</xdr:row>
      <xdr:rowOff>48349</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890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39476</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52111" y="9983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32055</xdr:rowOff>
    </xdr:from>
    <xdr:to>
      <xdr:col>6</xdr:col>
      <xdr:colOff>38100</xdr:colOff>
      <xdr:row>55</xdr:row>
      <xdr:rowOff>133655</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461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124782</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30795" y="95545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129573</xdr:rowOff>
    </xdr:from>
    <xdr:to>
      <xdr:col>24</xdr:col>
      <xdr:colOff>62865</xdr:colOff>
      <xdr:row>78</xdr:row>
      <xdr:rowOff>84599</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131073"/>
          <a:ext cx="1270" cy="13266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88426</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461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84599</xdr:rowOff>
    </xdr:from>
    <xdr:to>
      <xdr:col>24</xdr:col>
      <xdr:colOff>152400</xdr:colOff>
      <xdr:row>78</xdr:row>
      <xdr:rowOff>84599</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457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76250</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906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482,658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129573</xdr:rowOff>
    </xdr:from>
    <xdr:to>
      <xdr:col>24</xdr:col>
      <xdr:colOff>152400</xdr:colOff>
      <xdr:row>70</xdr:row>
      <xdr:rowOff>129573</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131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28837</xdr:rowOff>
    </xdr:from>
    <xdr:to>
      <xdr:col>24</xdr:col>
      <xdr:colOff>63500</xdr:colOff>
      <xdr:row>77</xdr:row>
      <xdr:rowOff>50478</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3230487"/>
          <a:ext cx="838200" cy="21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158914</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301766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197,628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136037</xdr:rowOff>
    </xdr:from>
    <xdr:to>
      <xdr:col>24</xdr:col>
      <xdr:colOff>114300</xdr:colOff>
      <xdr:row>77</xdr:row>
      <xdr:rowOff>66187</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3166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47487</xdr:rowOff>
    </xdr:from>
    <xdr:to>
      <xdr:col>19</xdr:col>
      <xdr:colOff>177800</xdr:colOff>
      <xdr:row>77</xdr:row>
      <xdr:rowOff>50478</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2908300" y="13249137"/>
          <a:ext cx="889000" cy="2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18064</xdr:rowOff>
    </xdr:from>
    <xdr:to>
      <xdr:col>20</xdr:col>
      <xdr:colOff>38100</xdr:colOff>
      <xdr:row>77</xdr:row>
      <xdr:rowOff>119664</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3219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110791</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3312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47487</xdr:rowOff>
    </xdr:from>
    <xdr:to>
      <xdr:col>15</xdr:col>
      <xdr:colOff>50800</xdr:colOff>
      <xdr:row>77</xdr:row>
      <xdr:rowOff>114123</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019300" y="13249137"/>
          <a:ext cx="889000" cy="66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69839</xdr:rowOff>
    </xdr:from>
    <xdr:to>
      <xdr:col>15</xdr:col>
      <xdr:colOff>101600</xdr:colOff>
      <xdr:row>77</xdr:row>
      <xdr:rowOff>171439</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3271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162566</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33642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114123</xdr:rowOff>
    </xdr:from>
    <xdr:to>
      <xdr:col>10</xdr:col>
      <xdr:colOff>114300</xdr:colOff>
      <xdr:row>78</xdr:row>
      <xdr:rowOff>18695</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3315773"/>
          <a:ext cx="889000" cy="76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41785</xdr:rowOff>
    </xdr:from>
    <xdr:to>
      <xdr:col>10</xdr:col>
      <xdr:colOff>165100</xdr:colOff>
      <xdr:row>77</xdr:row>
      <xdr:rowOff>143385</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243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159912</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30186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132090</xdr:rowOff>
    </xdr:from>
    <xdr:to>
      <xdr:col>6</xdr:col>
      <xdr:colOff>38100</xdr:colOff>
      <xdr:row>78</xdr:row>
      <xdr:rowOff>62240</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333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78767</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31089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149487</xdr:rowOff>
    </xdr:from>
    <xdr:to>
      <xdr:col>24</xdr:col>
      <xdr:colOff>114300</xdr:colOff>
      <xdr:row>77</xdr:row>
      <xdr:rowOff>79637</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3179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127914</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31581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171128</xdr:rowOff>
    </xdr:from>
    <xdr:to>
      <xdr:col>20</xdr:col>
      <xdr:colOff>38100</xdr:colOff>
      <xdr:row>77</xdr:row>
      <xdr:rowOff>101278</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3201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117805</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29765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168137</xdr:rowOff>
    </xdr:from>
    <xdr:to>
      <xdr:col>15</xdr:col>
      <xdr:colOff>101600</xdr:colOff>
      <xdr:row>77</xdr:row>
      <xdr:rowOff>98287</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3198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114814</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29735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63323</xdr:rowOff>
    </xdr:from>
    <xdr:to>
      <xdr:col>10</xdr:col>
      <xdr:colOff>165100</xdr:colOff>
      <xdr:row>77</xdr:row>
      <xdr:rowOff>164923</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3264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156050</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3357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139345</xdr:rowOff>
    </xdr:from>
    <xdr:to>
      <xdr:col>6</xdr:col>
      <xdr:colOff>38100</xdr:colOff>
      <xdr:row>78</xdr:row>
      <xdr:rowOff>69495</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3340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60622</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34337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89</xdr:row>
      <xdr:rowOff>92727</xdr:rowOff>
    </xdr:from>
    <xdr:ext cx="685572"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76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a:extLst>
            <a:ext uri="{FF2B5EF4-FFF2-40B4-BE49-F238E27FC236}">
              <a16:creationId xmlns:a16="http://schemas.microsoft.com/office/drawing/2014/main" id="{00000000-0008-0000-07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134400</xdr:rowOff>
    </xdr:from>
    <xdr:to>
      <xdr:col>24</xdr:col>
      <xdr:colOff>62865</xdr:colOff>
      <xdr:row>99</xdr:row>
      <xdr:rowOff>10054</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flipV="1">
          <a:off x="4633595" y="15564900"/>
          <a:ext cx="1270" cy="14187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13881</xdr:rowOff>
    </xdr:from>
    <xdr:ext cx="534377" cy="259045"/>
    <xdr:sp macro="" textlink="">
      <xdr:nvSpPr>
        <xdr:cNvPr id="227" name="衛生費最小値テキスト">
          <a:extLst>
            <a:ext uri="{FF2B5EF4-FFF2-40B4-BE49-F238E27FC236}">
              <a16:creationId xmlns:a16="http://schemas.microsoft.com/office/drawing/2014/main" id="{00000000-0008-0000-0700-0000E3000000}"/>
            </a:ext>
          </a:extLst>
        </xdr:cNvPr>
        <xdr:cNvSpPr txBox="1"/>
      </xdr:nvSpPr>
      <xdr:spPr>
        <a:xfrm>
          <a:off x="4686300" y="16987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10054</xdr:rowOff>
    </xdr:from>
    <xdr:to>
      <xdr:col>24</xdr:col>
      <xdr:colOff>152400</xdr:colOff>
      <xdr:row>99</xdr:row>
      <xdr:rowOff>10054</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6983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81077</xdr:rowOff>
    </xdr:from>
    <xdr:ext cx="690189" cy="259045"/>
    <xdr:sp macro="" textlink="">
      <xdr:nvSpPr>
        <xdr:cNvPr id="229" name="衛生費最大値テキスト">
          <a:extLst>
            <a:ext uri="{FF2B5EF4-FFF2-40B4-BE49-F238E27FC236}">
              <a16:creationId xmlns:a16="http://schemas.microsoft.com/office/drawing/2014/main" id="{00000000-0008-0000-0700-0000E5000000}"/>
            </a:ext>
          </a:extLst>
        </xdr:cNvPr>
        <xdr:cNvSpPr txBox="1"/>
      </xdr:nvSpPr>
      <xdr:spPr>
        <a:xfrm>
          <a:off x="4686300" y="1534012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1,144,173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134400</xdr:rowOff>
    </xdr:from>
    <xdr:to>
      <xdr:col>24</xdr:col>
      <xdr:colOff>152400</xdr:colOff>
      <xdr:row>90</xdr:row>
      <xdr:rowOff>134400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5564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160599</xdr:rowOff>
    </xdr:from>
    <xdr:to>
      <xdr:col>24</xdr:col>
      <xdr:colOff>63500</xdr:colOff>
      <xdr:row>98</xdr:row>
      <xdr:rowOff>162449</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3797300" y="16962699"/>
          <a:ext cx="838200" cy="1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92408</xdr:rowOff>
    </xdr:from>
    <xdr:ext cx="534377" cy="259045"/>
    <xdr:sp macro="" textlink="">
      <xdr:nvSpPr>
        <xdr:cNvPr id="232" name="衛生費平均値テキスト">
          <a:extLst>
            <a:ext uri="{FF2B5EF4-FFF2-40B4-BE49-F238E27FC236}">
              <a16:creationId xmlns:a16="http://schemas.microsoft.com/office/drawing/2014/main" id="{00000000-0008-0000-0700-0000E8000000}"/>
            </a:ext>
          </a:extLst>
        </xdr:cNvPr>
        <xdr:cNvSpPr txBox="1"/>
      </xdr:nvSpPr>
      <xdr:spPr>
        <a:xfrm>
          <a:off x="4686300" y="167230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69531</xdr:rowOff>
    </xdr:from>
    <xdr:to>
      <xdr:col>24</xdr:col>
      <xdr:colOff>114300</xdr:colOff>
      <xdr:row>98</xdr:row>
      <xdr:rowOff>171131</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4584700" y="16871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157375</xdr:rowOff>
    </xdr:from>
    <xdr:to>
      <xdr:col>19</xdr:col>
      <xdr:colOff>177800</xdr:colOff>
      <xdr:row>98</xdr:row>
      <xdr:rowOff>162449</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2908300" y="16959475"/>
          <a:ext cx="889000" cy="5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91940</xdr:rowOff>
    </xdr:from>
    <xdr:to>
      <xdr:col>20</xdr:col>
      <xdr:colOff>38100</xdr:colOff>
      <xdr:row>99</xdr:row>
      <xdr:rowOff>22090</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3746500" y="16894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38617</xdr:rowOff>
    </xdr:from>
    <xdr:ext cx="534377"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3530111" y="16669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139891</xdr:rowOff>
    </xdr:from>
    <xdr:to>
      <xdr:col>15</xdr:col>
      <xdr:colOff>50800</xdr:colOff>
      <xdr:row>98</xdr:row>
      <xdr:rowOff>157375</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2019300" y="16941991"/>
          <a:ext cx="889000" cy="17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90270</xdr:rowOff>
    </xdr:from>
    <xdr:to>
      <xdr:col>15</xdr:col>
      <xdr:colOff>101600</xdr:colOff>
      <xdr:row>99</xdr:row>
      <xdr:rowOff>20420</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2857500" y="1689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36947</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2641111" y="16667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135837</xdr:rowOff>
    </xdr:from>
    <xdr:to>
      <xdr:col>10</xdr:col>
      <xdr:colOff>114300</xdr:colOff>
      <xdr:row>98</xdr:row>
      <xdr:rowOff>139891</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a:off x="1130300" y="16937937"/>
          <a:ext cx="889000" cy="4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89373</xdr:rowOff>
    </xdr:from>
    <xdr:to>
      <xdr:col>10</xdr:col>
      <xdr:colOff>165100</xdr:colOff>
      <xdr:row>99</xdr:row>
      <xdr:rowOff>19523</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968500" y="16891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10650</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1752111" y="16984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99682</xdr:rowOff>
    </xdr:from>
    <xdr:to>
      <xdr:col>6</xdr:col>
      <xdr:colOff>38100</xdr:colOff>
      <xdr:row>99</xdr:row>
      <xdr:rowOff>29832</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079500" y="16901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20959</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863111" y="16994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109799</xdr:rowOff>
    </xdr:from>
    <xdr:to>
      <xdr:col>24</xdr:col>
      <xdr:colOff>114300</xdr:colOff>
      <xdr:row>99</xdr:row>
      <xdr:rowOff>39949</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4584700" y="16911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47957</xdr:rowOff>
    </xdr:from>
    <xdr:ext cx="534377" cy="259045"/>
    <xdr:sp macro="" textlink="">
      <xdr:nvSpPr>
        <xdr:cNvPr id="251" name="衛生費該当値テキスト">
          <a:extLst>
            <a:ext uri="{FF2B5EF4-FFF2-40B4-BE49-F238E27FC236}">
              <a16:creationId xmlns:a16="http://schemas.microsoft.com/office/drawing/2014/main" id="{00000000-0008-0000-0700-0000FB000000}"/>
            </a:ext>
          </a:extLst>
        </xdr:cNvPr>
        <xdr:cNvSpPr txBox="1"/>
      </xdr:nvSpPr>
      <xdr:spPr>
        <a:xfrm>
          <a:off x="4686300" y="16850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111649</xdr:rowOff>
    </xdr:from>
    <xdr:to>
      <xdr:col>20</xdr:col>
      <xdr:colOff>38100</xdr:colOff>
      <xdr:row>99</xdr:row>
      <xdr:rowOff>41799</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3746500" y="16913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32926</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530111" y="17006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106575</xdr:rowOff>
    </xdr:from>
    <xdr:to>
      <xdr:col>15</xdr:col>
      <xdr:colOff>101600</xdr:colOff>
      <xdr:row>99</xdr:row>
      <xdr:rowOff>36725</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2857500" y="16908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27852</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641111" y="17001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89091</xdr:rowOff>
    </xdr:from>
    <xdr:to>
      <xdr:col>10</xdr:col>
      <xdr:colOff>165100</xdr:colOff>
      <xdr:row>99</xdr:row>
      <xdr:rowOff>19241</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968500" y="16891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35768</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752111" y="16666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85037</xdr:rowOff>
    </xdr:from>
    <xdr:to>
      <xdr:col>6</xdr:col>
      <xdr:colOff>38100</xdr:colOff>
      <xdr:row>99</xdr:row>
      <xdr:rowOff>15187</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079500" y="16887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31714</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863111" y="16662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a:extLst>
            <a:ext uri="{FF2B5EF4-FFF2-40B4-BE49-F238E27FC236}">
              <a16:creationId xmlns:a16="http://schemas.microsoft.com/office/drawing/2014/main" id="{00000000-0008-0000-07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93980</xdr:rowOff>
    </xdr:from>
    <xdr:to>
      <xdr:col>54</xdr:col>
      <xdr:colOff>189865</xdr:colOff>
      <xdr:row>39</xdr:row>
      <xdr:rowOff>98878</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10475595" y="5237480"/>
          <a:ext cx="1270" cy="15479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6" name="労働費最小値テキスト">
          <a:extLst>
            <a:ext uri="{FF2B5EF4-FFF2-40B4-BE49-F238E27FC236}">
              <a16:creationId xmlns:a16="http://schemas.microsoft.com/office/drawing/2014/main" id="{00000000-0008-0000-0700-00001E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40657</xdr:rowOff>
    </xdr:from>
    <xdr:ext cx="469744" cy="259045"/>
    <xdr:sp macro="" textlink="">
      <xdr:nvSpPr>
        <xdr:cNvPr id="288" name="労働費最大値テキスト">
          <a:extLst>
            <a:ext uri="{FF2B5EF4-FFF2-40B4-BE49-F238E27FC236}">
              <a16:creationId xmlns:a16="http://schemas.microsoft.com/office/drawing/2014/main" id="{00000000-0008-0000-0700-000020010000}"/>
            </a:ext>
          </a:extLst>
        </xdr:cNvPr>
        <xdr:cNvSpPr txBox="1"/>
      </xdr:nvSpPr>
      <xdr:spPr>
        <a:xfrm>
          <a:off x="10528300" y="5012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4,740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93980</xdr:rowOff>
    </xdr:from>
    <xdr:to>
      <xdr:col>55</xdr:col>
      <xdr:colOff>88900</xdr:colOff>
      <xdr:row>30</xdr:row>
      <xdr:rowOff>93980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5237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93653</xdr:rowOff>
    </xdr:from>
    <xdr:to>
      <xdr:col>55</xdr:col>
      <xdr:colOff>0</xdr:colOff>
      <xdr:row>38</xdr:row>
      <xdr:rowOff>116840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9639300" y="6608753"/>
          <a:ext cx="838200" cy="23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47769</xdr:rowOff>
    </xdr:from>
    <xdr:ext cx="378565" cy="259045"/>
    <xdr:sp macro="" textlink="">
      <xdr:nvSpPr>
        <xdr:cNvPr id="291" name="労働費平均値テキスト">
          <a:extLst>
            <a:ext uri="{FF2B5EF4-FFF2-40B4-BE49-F238E27FC236}">
              <a16:creationId xmlns:a16="http://schemas.microsoft.com/office/drawing/2014/main" id="{00000000-0008-0000-0700-000023010000}"/>
            </a:ext>
          </a:extLst>
        </xdr:cNvPr>
        <xdr:cNvSpPr txBox="1"/>
      </xdr:nvSpPr>
      <xdr:spPr>
        <a:xfrm>
          <a:off x="10528300" y="639141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24892</xdr:rowOff>
    </xdr:from>
    <xdr:to>
      <xdr:col>55</xdr:col>
      <xdr:colOff>50800</xdr:colOff>
      <xdr:row>38</xdr:row>
      <xdr:rowOff>126492</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10426700" y="6539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116840</xdr:rowOff>
    </xdr:from>
    <xdr:to>
      <xdr:col>50</xdr:col>
      <xdr:colOff>114300</xdr:colOff>
      <xdr:row>38</xdr:row>
      <xdr:rowOff>134148</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8750300" y="6631940"/>
          <a:ext cx="889000" cy="17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43507</xdr:rowOff>
    </xdr:from>
    <xdr:to>
      <xdr:col>50</xdr:col>
      <xdr:colOff>165100</xdr:colOff>
      <xdr:row>38</xdr:row>
      <xdr:rowOff>145107</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9588500" y="6558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161634</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9450017" y="63338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82550</xdr:rowOff>
    </xdr:from>
    <xdr:to>
      <xdr:col>45</xdr:col>
      <xdr:colOff>177800</xdr:colOff>
      <xdr:row>38</xdr:row>
      <xdr:rowOff>134148</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7861300" y="6597650"/>
          <a:ext cx="889000" cy="51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44160</xdr:rowOff>
    </xdr:from>
    <xdr:to>
      <xdr:col>46</xdr:col>
      <xdr:colOff>38100</xdr:colOff>
      <xdr:row>38</xdr:row>
      <xdr:rowOff>145760</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8699500" y="6559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162287</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61017" y="63344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17889</xdr:rowOff>
    </xdr:from>
    <xdr:to>
      <xdr:col>41</xdr:col>
      <xdr:colOff>50800</xdr:colOff>
      <xdr:row>38</xdr:row>
      <xdr:rowOff>82550</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6972300" y="6532989"/>
          <a:ext cx="889000" cy="64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34362</xdr:rowOff>
    </xdr:from>
    <xdr:to>
      <xdr:col>41</xdr:col>
      <xdr:colOff>101600</xdr:colOff>
      <xdr:row>38</xdr:row>
      <xdr:rowOff>135962</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7810500" y="6549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127089</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72017" y="66421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17054</xdr:rowOff>
    </xdr:from>
    <xdr:to>
      <xdr:col>36</xdr:col>
      <xdr:colOff>165100</xdr:colOff>
      <xdr:row>38</xdr:row>
      <xdr:rowOff>118654</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6921500" y="6532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109781</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83017" y="66248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42853</xdr:rowOff>
    </xdr:from>
    <xdr:to>
      <xdr:col>55</xdr:col>
      <xdr:colOff>50800</xdr:colOff>
      <xdr:row>38</xdr:row>
      <xdr:rowOff>144453</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10426700" y="6557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21280</xdr:rowOff>
    </xdr:from>
    <xdr:ext cx="378565" cy="259045"/>
    <xdr:sp macro="" textlink="">
      <xdr:nvSpPr>
        <xdr:cNvPr id="310" name="労働費該当値テキスト">
          <a:extLst>
            <a:ext uri="{FF2B5EF4-FFF2-40B4-BE49-F238E27FC236}">
              <a16:creationId xmlns:a16="http://schemas.microsoft.com/office/drawing/2014/main" id="{00000000-0008-0000-0700-000036010000}"/>
            </a:ext>
          </a:extLst>
        </xdr:cNvPr>
        <xdr:cNvSpPr txBox="1"/>
      </xdr:nvSpPr>
      <xdr:spPr>
        <a:xfrm>
          <a:off x="10528300" y="65363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66040</xdr:rowOff>
    </xdr:from>
    <xdr:to>
      <xdr:col>50</xdr:col>
      <xdr:colOff>165100</xdr:colOff>
      <xdr:row>38</xdr:row>
      <xdr:rowOff>167640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9588500" y="6581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158767</xdr:rowOff>
    </xdr:from>
    <xdr:ext cx="378565"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450017" y="66738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83348</xdr:rowOff>
    </xdr:from>
    <xdr:to>
      <xdr:col>46</xdr:col>
      <xdr:colOff>38100</xdr:colOff>
      <xdr:row>39</xdr:row>
      <xdr:rowOff>13498</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8699500" y="6598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4625</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561017" y="66911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31750</xdr:rowOff>
    </xdr:from>
    <xdr:to>
      <xdr:col>41</xdr:col>
      <xdr:colOff>101600</xdr:colOff>
      <xdr:row>38</xdr:row>
      <xdr:rowOff>133350</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7810500" y="6546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149877</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7672017" y="63220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138539</xdr:rowOff>
    </xdr:from>
    <xdr:to>
      <xdr:col>36</xdr:col>
      <xdr:colOff>165100</xdr:colOff>
      <xdr:row>38</xdr:row>
      <xdr:rowOff>68689</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6921500" y="6482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85216</xdr:rowOff>
    </xdr:from>
    <xdr:ext cx="378565"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783017" y="62574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a:extLst>
            <a:ext uri="{FF2B5EF4-FFF2-40B4-BE49-F238E27FC236}">
              <a16:creationId xmlns:a16="http://schemas.microsoft.com/office/drawing/2014/main" id="{00000000-0008-0000-07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12381</xdr:rowOff>
    </xdr:from>
    <xdr:to>
      <xdr:col>54</xdr:col>
      <xdr:colOff>189865</xdr:colOff>
      <xdr:row>59</xdr:row>
      <xdr:rowOff>88591</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10475595" y="8584881"/>
          <a:ext cx="1270" cy="1619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92418</xdr:rowOff>
    </xdr:from>
    <xdr:ext cx="378565" cy="259045"/>
    <xdr:sp macro="" textlink="">
      <xdr:nvSpPr>
        <xdr:cNvPr id="345" name="農林水産業費最小値テキスト">
          <a:extLst>
            <a:ext uri="{FF2B5EF4-FFF2-40B4-BE49-F238E27FC236}">
              <a16:creationId xmlns:a16="http://schemas.microsoft.com/office/drawing/2014/main" id="{00000000-0008-0000-0700-000059010000}"/>
            </a:ext>
          </a:extLst>
        </xdr:cNvPr>
        <xdr:cNvSpPr txBox="1"/>
      </xdr:nvSpPr>
      <xdr:spPr>
        <a:xfrm>
          <a:off x="10528300" y="102079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88591</xdr:rowOff>
    </xdr:from>
    <xdr:to>
      <xdr:col>55</xdr:col>
      <xdr:colOff>88900</xdr:colOff>
      <xdr:row>59</xdr:row>
      <xdr:rowOff>88591</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102041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130508</xdr:rowOff>
    </xdr:from>
    <xdr:ext cx="599010" cy="259045"/>
    <xdr:sp macro="" textlink="">
      <xdr:nvSpPr>
        <xdr:cNvPr id="347" name="農林水産業費最大値テキスト">
          <a:extLst>
            <a:ext uri="{FF2B5EF4-FFF2-40B4-BE49-F238E27FC236}">
              <a16:creationId xmlns:a16="http://schemas.microsoft.com/office/drawing/2014/main" id="{00000000-0008-0000-0700-00005B010000}"/>
            </a:ext>
          </a:extLst>
        </xdr:cNvPr>
        <xdr:cNvSpPr txBox="1"/>
      </xdr:nvSpPr>
      <xdr:spPr>
        <a:xfrm>
          <a:off x="10528300" y="8360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149,696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12381</xdr:rowOff>
    </xdr:from>
    <xdr:to>
      <xdr:col>55</xdr:col>
      <xdr:colOff>88900</xdr:colOff>
      <xdr:row>50</xdr:row>
      <xdr:rowOff>12381</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10388600" y="85848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86545</xdr:rowOff>
    </xdr:from>
    <xdr:to>
      <xdr:col>55</xdr:col>
      <xdr:colOff>0</xdr:colOff>
      <xdr:row>59</xdr:row>
      <xdr:rowOff>86915</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9639300" y="10202095"/>
          <a:ext cx="838200" cy="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134964</xdr:rowOff>
    </xdr:from>
    <xdr:ext cx="534377" cy="259045"/>
    <xdr:sp macro="" textlink="">
      <xdr:nvSpPr>
        <xdr:cNvPr id="350" name="農林水産業費平均値テキスト">
          <a:extLst>
            <a:ext uri="{FF2B5EF4-FFF2-40B4-BE49-F238E27FC236}">
              <a16:creationId xmlns:a16="http://schemas.microsoft.com/office/drawing/2014/main" id="{00000000-0008-0000-0700-00005E010000}"/>
            </a:ext>
          </a:extLst>
        </xdr:cNvPr>
        <xdr:cNvSpPr txBox="1"/>
      </xdr:nvSpPr>
      <xdr:spPr>
        <a:xfrm>
          <a:off x="10528300" y="97361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112087</xdr:rowOff>
    </xdr:from>
    <xdr:to>
      <xdr:col>55</xdr:col>
      <xdr:colOff>50800</xdr:colOff>
      <xdr:row>58</xdr:row>
      <xdr:rowOff>42237</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10426700" y="9884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86915</xdr:rowOff>
    </xdr:from>
    <xdr:to>
      <xdr:col>50</xdr:col>
      <xdr:colOff>114300</xdr:colOff>
      <xdr:row>59</xdr:row>
      <xdr:rowOff>88036</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8750300" y="10202465"/>
          <a:ext cx="889000" cy="1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103258</xdr:rowOff>
    </xdr:from>
    <xdr:to>
      <xdr:col>50</xdr:col>
      <xdr:colOff>165100</xdr:colOff>
      <xdr:row>58</xdr:row>
      <xdr:rowOff>33408</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9588500" y="9875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49935</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9372111" y="9651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88036</xdr:rowOff>
    </xdr:from>
    <xdr:to>
      <xdr:col>45</xdr:col>
      <xdr:colOff>177800</xdr:colOff>
      <xdr:row>59</xdr:row>
      <xdr:rowOff>88058</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7861300" y="10203586"/>
          <a:ext cx="889000" cy="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132672</xdr:rowOff>
    </xdr:from>
    <xdr:to>
      <xdr:col>46</xdr:col>
      <xdr:colOff>38100</xdr:colOff>
      <xdr:row>58</xdr:row>
      <xdr:rowOff>62822</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8699500" y="9905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79349</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8483111" y="9680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87840</xdr:rowOff>
    </xdr:from>
    <xdr:to>
      <xdr:col>41</xdr:col>
      <xdr:colOff>50800</xdr:colOff>
      <xdr:row>59</xdr:row>
      <xdr:rowOff>88058</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a:off x="6972300" y="10203390"/>
          <a:ext cx="889000" cy="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160909</xdr:rowOff>
    </xdr:from>
    <xdr:to>
      <xdr:col>41</xdr:col>
      <xdr:colOff>101600</xdr:colOff>
      <xdr:row>58</xdr:row>
      <xdr:rowOff>91059</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7810500" y="9933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107586</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594111" y="9708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164958</xdr:rowOff>
    </xdr:from>
    <xdr:to>
      <xdr:col>36</xdr:col>
      <xdr:colOff>165100</xdr:colOff>
      <xdr:row>58</xdr:row>
      <xdr:rowOff>95108</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6921500" y="9937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111635</xdr:rowOff>
    </xdr:from>
    <xdr:ext cx="534377"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705111" y="9712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35745</xdr:rowOff>
    </xdr:from>
    <xdr:to>
      <xdr:col>55</xdr:col>
      <xdr:colOff>50800</xdr:colOff>
      <xdr:row>59</xdr:row>
      <xdr:rowOff>137345</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10426700" y="10151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122122</xdr:rowOff>
    </xdr:from>
    <xdr:ext cx="469744" cy="259045"/>
    <xdr:sp macro="" textlink="">
      <xdr:nvSpPr>
        <xdr:cNvPr id="369" name="農林水産業費該当値テキスト">
          <a:extLst>
            <a:ext uri="{FF2B5EF4-FFF2-40B4-BE49-F238E27FC236}">
              <a16:creationId xmlns:a16="http://schemas.microsoft.com/office/drawing/2014/main" id="{00000000-0008-0000-0700-000071010000}"/>
            </a:ext>
          </a:extLst>
        </xdr:cNvPr>
        <xdr:cNvSpPr txBox="1"/>
      </xdr:nvSpPr>
      <xdr:spPr>
        <a:xfrm>
          <a:off x="10528300" y="10066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36115</xdr:rowOff>
    </xdr:from>
    <xdr:to>
      <xdr:col>50</xdr:col>
      <xdr:colOff>165100</xdr:colOff>
      <xdr:row>59</xdr:row>
      <xdr:rowOff>137715</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9588500" y="10151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128842</xdr:rowOff>
    </xdr:from>
    <xdr:ext cx="469744"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9404428" y="102443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59</xdr:row>
      <xdr:rowOff>37236</xdr:rowOff>
    </xdr:from>
    <xdr:to>
      <xdr:col>46</xdr:col>
      <xdr:colOff>38100</xdr:colOff>
      <xdr:row>59</xdr:row>
      <xdr:rowOff>138836</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8699500" y="10152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59</xdr:row>
      <xdr:rowOff>129963</xdr:rowOff>
    </xdr:from>
    <xdr:ext cx="378565"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8561017" y="102455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59</xdr:row>
      <xdr:rowOff>37258</xdr:rowOff>
    </xdr:from>
    <xdr:to>
      <xdr:col>41</xdr:col>
      <xdr:colOff>101600</xdr:colOff>
      <xdr:row>59</xdr:row>
      <xdr:rowOff>138858</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7810500" y="10152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59</xdr:row>
      <xdr:rowOff>129985</xdr:rowOff>
    </xdr:from>
    <xdr:ext cx="378565"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7672017" y="102455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59</xdr:row>
      <xdr:rowOff>37040</xdr:rowOff>
    </xdr:from>
    <xdr:to>
      <xdr:col>36</xdr:col>
      <xdr:colOff>165100</xdr:colOff>
      <xdr:row>59</xdr:row>
      <xdr:rowOff>138640</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6921500" y="10152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129767</xdr:rowOff>
    </xdr:from>
    <xdr:ext cx="469744"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6737428" y="10245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a:extLst>
            <a:ext uri="{FF2B5EF4-FFF2-40B4-BE49-F238E27FC236}">
              <a16:creationId xmlns:a16="http://schemas.microsoft.com/office/drawing/2014/main" id="{00000000-0008-0000-07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18052</xdr:rowOff>
    </xdr:from>
    <xdr:to>
      <xdr:col>54</xdr:col>
      <xdr:colOff>189865</xdr:colOff>
      <xdr:row>79</xdr:row>
      <xdr:rowOff>88297</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10475595" y="12191002"/>
          <a:ext cx="1270" cy="14418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92124</xdr:rowOff>
    </xdr:from>
    <xdr:ext cx="378565" cy="259045"/>
    <xdr:sp macro="" textlink="">
      <xdr:nvSpPr>
        <xdr:cNvPr id="404" name="商工費最小値テキスト">
          <a:extLst>
            <a:ext uri="{FF2B5EF4-FFF2-40B4-BE49-F238E27FC236}">
              <a16:creationId xmlns:a16="http://schemas.microsoft.com/office/drawing/2014/main" id="{00000000-0008-0000-0700-000094010000}"/>
            </a:ext>
          </a:extLst>
        </xdr:cNvPr>
        <xdr:cNvSpPr txBox="1"/>
      </xdr:nvSpPr>
      <xdr:spPr>
        <a:xfrm>
          <a:off x="10528300" y="136366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88297</xdr:rowOff>
    </xdr:from>
    <xdr:to>
      <xdr:col>55</xdr:col>
      <xdr:colOff>88900</xdr:colOff>
      <xdr:row>79</xdr:row>
      <xdr:rowOff>88297</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36328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136179</xdr:rowOff>
    </xdr:from>
    <xdr:ext cx="534377" cy="259045"/>
    <xdr:sp macro="" textlink="">
      <xdr:nvSpPr>
        <xdr:cNvPr id="406" name="商工費最大値テキスト">
          <a:extLst>
            <a:ext uri="{FF2B5EF4-FFF2-40B4-BE49-F238E27FC236}">
              <a16:creationId xmlns:a16="http://schemas.microsoft.com/office/drawing/2014/main" id="{00000000-0008-0000-0700-000096010000}"/>
            </a:ext>
          </a:extLst>
        </xdr:cNvPr>
        <xdr:cNvSpPr txBox="1"/>
      </xdr:nvSpPr>
      <xdr:spPr>
        <a:xfrm>
          <a:off x="10528300" y="11966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88,950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18052</xdr:rowOff>
    </xdr:from>
    <xdr:to>
      <xdr:col>55</xdr:col>
      <xdr:colOff>88900</xdr:colOff>
      <xdr:row>71</xdr:row>
      <xdr:rowOff>18052</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10388600" y="121910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54873</xdr:rowOff>
    </xdr:from>
    <xdr:to>
      <xdr:col>55</xdr:col>
      <xdr:colOff>0</xdr:colOff>
      <xdr:row>79</xdr:row>
      <xdr:rowOff>77798</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9639300" y="13599423"/>
          <a:ext cx="838200" cy="22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114554</xdr:rowOff>
    </xdr:from>
    <xdr:ext cx="534377" cy="259045"/>
    <xdr:sp macro="" textlink="">
      <xdr:nvSpPr>
        <xdr:cNvPr id="409" name="商工費平均値テキスト">
          <a:extLst>
            <a:ext uri="{FF2B5EF4-FFF2-40B4-BE49-F238E27FC236}">
              <a16:creationId xmlns:a16="http://schemas.microsoft.com/office/drawing/2014/main" id="{00000000-0008-0000-0700-000099010000}"/>
            </a:ext>
          </a:extLst>
        </xdr:cNvPr>
        <xdr:cNvSpPr txBox="1"/>
      </xdr:nvSpPr>
      <xdr:spPr>
        <a:xfrm>
          <a:off x="10528300" y="131447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91677</xdr:rowOff>
    </xdr:from>
    <xdr:to>
      <xdr:col>55</xdr:col>
      <xdr:colOff>50800</xdr:colOff>
      <xdr:row>78</xdr:row>
      <xdr:rowOff>21827</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10426700" y="13293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70597</xdr:rowOff>
    </xdr:from>
    <xdr:to>
      <xdr:col>50</xdr:col>
      <xdr:colOff>114300</xdr:colOff>
      <xdr:row>79</xdr:row>
      <xdr:rowOff>77798</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8750300" y="13615147"/>
          <a:ext cx="889000" cy="7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96493</xdr:rowOff>
    </xdr:from>
    <xdr:to>
      <xdr:col>50</xdr:col>
      <xdr:colOff>165100</xdr:colOff>
      <xdr:row>78</xdr:row>
      <xdr:rowOff>26643</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9588500" y="13298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43170</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9372111" y="13073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58432</xdr:rowOff>
    </xdr:from>
    <xdr:to>
      <xdr:col>45</xdr:col>
      <xdr:colOff>177800</xdr:colOff>
      <xdr:row>79</xdr:row>
      <xdr:rowOff>70597</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a:off x="7861300" y="13602982"/>
          <a:ext cx="889000" cy="12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41939</xdr:rowOff>
    </xdr:from>
    <xdr:to>
      <xdr:col>46</xdr:col>
      <xdr:colOff>38100</xdr:colOff>
      <xdr:row>77</xdr:row>
      <xdr:rowOff>143539</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8699500" y="13243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160066</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483111" y="13018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58432</xdr:rowOff>
    </xdr:from>
    <xdr:to>
      <xdr:col>41</xdr:col>
      <xdr:colOff>50800</xdr:colOff>
      <xdr:row>79</xdr:row>
      <xdr:rowOff>66810</xdr:rowOff>
    </xdr:to>
    <xdr:cxnSp macro="">
      <xdr:nvCxnSpPr>
        <xdr:cNvPr id="417" name="直線コネクタ 416">
          <a:extLst>
            <a:ext uri="{FF2B5EF4-FFF2-40B4-BE49-F238E27FC236}">
              <a16:creationId xmlns:a16="http://schemas.microsoft.com/office/drawing/2014/main" id="{00000000-0008-0000-0700-0000A1010000}"/>
            </a:ext>
          </a:extLst>
        </xdr:cNvPr>
        <xdr:cNvCxnSpPr/>
      </xdr:nvCxnSpPr>
      <xdr:spPr>
        <a:xfrm flipV="1">
          <a:off x="6972300" y="13602982"/>
          <a:ext cx="889000" cy="8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73665</xdr:rowOff>
    </xdr:from>
    <xdr:to>
      <xdr:col>41</xdr:col>
      <xdr:colOff>101600</xdr:colOff>
      <xdr:row>78</xdr:row>
      <xdr:rowOff>3815</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7810500" y="13275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20342</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594111" y="13050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16990</xdr:rowOff>
    </xdr:from>
    <xdr:to>
      <xdr:col>36</xdr:col>
      <xdr:colOff>165100</xdr:colOff>
      <xdr:row>77</xdr:row>
      <xdr:rowOff>118590</xdr:rowOff>
    </xdr:to>
    <xdr:sp macro="" textlink="">
      <xdr:nvSpPr>
        <xdr:cNvPr id="420" name="フローチャート: 判断 419">
          <a:extLst>
            <a:ext uri="{FF2B5EF4-FFF2-40B4-BE49-F238E27FC236}">
              <a16:creationId xmlns:a16="http://schemas.microsoft.com/office/drawing/2014/main" id="{00000000-0008-0000-0700-0000A4010000}"/>
            </a:ext>
          </a:extLst>
        </xdr:cNvPr>
        <xdr:cNvSpPr/>
      </xdr:nvSpPr>
      <xdr:spPr>
        <a:xfrm>
          <a:off x="6921500" y="13218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135117</xdr:rowOff>
    </xdr:from>
    <xdr:ext cx="534377"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05111" y="12993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4073</xdr:rowOff>
    </xdr:from>
    <xdr:to>
      <xdr:col>55</xdr:col>
      <xdr:colOff>50800</xdr:colOff>
      <xdr:row>79</xdr:row>
      <xdr:rowOff>105673</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10426700" y="13548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90450</xdr:rowOff>
    </xdr:from>
    <xdr:ext cx="469744" cy="259045"/>
    <xdr:sp macro="" textlink="">
      <xdr:nvSpPr>
        <xdr:cNvPr id="428" name="商工費該当値テキスト">
          <a:extLst>
            <a:ext uri="{FF2B5EF4-FFF2-40B4-BE49-F238E27FC236}">
              <a16:creationId xmlns:a16="http://schemas.microsoft.com/office/drawing/2014/main" id="{00000000-0008-0000-0700-0000AC010000}"/>
            </a:ext>
          </a:extLst>
        </xdr:cNvPr>
        <xdr:cNvSpPr txBox="1"/>
      </xdr:nvSpPr>
      <xdr:spPr>
        <a:xfrm>
          <a:off x="10528300" y="13463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26998</xdr:rowOff>
    </xdr:from>
    <xdr:to>
      <xdr:col>50</xdr:col>
      <xdr:colOff>165100</xdr:colOff>
      <xdr:row>79</xdr:row>
      <xdr:rowOff>128598</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9588500" y="13571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119725</xdr:rowOff>
    </xdr:from>
    <xdr:ext cx="469744"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9404428" y="13664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19797</xdr:rowOff>
    </xdr:from>
    <xdr:to>
      <xdr:col>46</xdr:col>
      <xdr:colOff>38100</xdr:colOff>
      <xdr:row>79</xdr:row>
      <xdr:rowOff>121397</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8699500" y="13564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112524</xdr:rowOff>
    </xdr:from>
    <xdr:ext cx="469744"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8515428" y="136570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7632</xdr:rowOff>
    </xdr:from>
    <xdr:to>
      <xdr:col>41</xdr:col>
      <xdr:colOff>101600</xdr:colOff>
      <xdr:row>79</xdr:row>
      <xdr:rowOff>109232</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7810500" y="13552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100359</xdr:rowOff>
    </xdr:from>
    <xdr:ext cx="469744"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7626428" y="13644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79</xdr:row>
      <xdr:rowOff>16010</xdr:rowOff>
    </xdr:from>
    <xdr:to>
      <xdr:col>36</xdr:col>
      <xdr:colOff>165100</xdr:colOff>
      <xdr:row>79</xdr:row>
      <xdr:rowOff>117610</xdr:rowOff>
    </xdr:to>
    <xdr:sp macro="" textlink="">
      <xdr:nvSpPr>
        <xdr:cNvPr id="435" name="楕円 434">
          <a:extLst>
            <a:ext uri="{FF2B5EF4-FFF2-40B4-BE49-F238E27FC236}">
              <a16:creationId xmlns:a16="http://schemas.microsoft.com/office/drawing/2014/main" id="{00000000-0008-0000-0700-0000B3010000}"/>
            </a:ext>
          </a:extLst>
        </xdr:cNvPr>
        <xdr:cNvSpPr/>
      </xdr:nvSpPr>
      <xdr:spPr>
        <a:xfrm>
          <a:off x="6921500" y="13560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108737</xdr:rowOff>
    </xdr:from>
    <xdr:ext cx="469744"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737428" y="13653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土木費グラフ枠">
          <a:extLst>
            <a:ext uri="{FF2B5EF4-FFF2-40B4-BE49-F238E27FC236}">
              <a16:creationId xmlns:a16="http://schemas.microsoft.com/office/drawing/2014/main" id="{00000000-0008-0000-0700-0000CD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131656</xdr:rowOff>
    </xdr:from>
    <xdr:to>
      <xdr:col>54</xdr:col>
      <xdr:colOff>189865</xdr:colOff>
      <xdr:row>98</xdr:row>
      <xdr:rowOff>28710</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10475595" y="15562156"/>
          <a:ext cx="1270" cy="12686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32537</xdr:rowOff>
    </xdr:from>
    <xdr:ext cx="534377" cy="259045"/>
    <xdr:sp macro="" textlink="">
      <xdr:nvSpPr>
        <xdr:cNvPr id="463" name="土木費最小値テキスト">
          <a:extLst>
            <a:ext uri="{FF2B5EF4-FFF2-40B4-BE49-F238E27FC236}">
              <a16:creationId xmlns:a16="http://schemas.microsoft.com/office/drawing/2014/main" id="{00000000-0008-0000-0700-0000CF010000}"/>
            </a:ext>
          </a:extLst>
        </xdr:cNvPr>
        <xdr:cNvSpPr txBox="1"/>
      </xdr:nvSpPr>
      <xdr:spPr>
        <a:xfrm>
          <a:off x="10528300" y="16834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28710</xdr:rowOff>
    </xdr:from>
    <xdr:to>
      <xdr:col>55</xdr:col>
      <xdr:colOff>88900</xdr:colOff>
      <xdr:row>98</xdr:row>
      <xdr:rowOff>28710</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6830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78333</xdr:rowOff>
    </xdr:from>
    <xdr:ext cx="599010" cy="259045"/>
    <xdr:sp macro="" textlink="">
      <xdr:nvSpPr>
        <xdr:cNvPr id="465" name="土木費最大値テキスト">
          <a:extLst>
            <a:ext uri="{FF2B5EF4-FFF2-40B4-BE49-F238E27FC236}">
              <a16:creationId xmlns:a16="http://schemas.microsoft.com/office/drawing/2014/main" id="{00000000-0008-0000-0700-0000D1010000}"/>
            </a:ext>
          </a:extLst>
        </xdr:cNvPr>
        <xdr:cNvSpPr txBox="1"/>
      </xdr:nvSpPr>
      <xdr:spPr>
        <a:xfrm>
          <a:off x="10528300" y="15337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138,739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131656</xdr:rowOff>
    </xdr:from>
    <xdr:to>
      <xdr:col>55</xdr:col>
      <xdr:colOff>88900</xdr:colOff>
      <xdr:row>90</xdr:row>
      <xdr:rowOff>131656</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10388600" y="15562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158934</xdr:rowOff>
    </xdr:from>
    <xdr:to>
      <xdr:col>55</xdr:col>
      <xdr:colOff>0</xdr:colOff>
      <xdr:row>96</xdr:row>
      <xdr:rowOff>167785</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9639300" y="16618134"/>
          <a:ext cx="838200" cy="8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73482</xdr:rowOff>
    </xdr:from>
    <xdr:ext cx="534377" cy="259045"/>
    <xdr:sp macro="" textlink="">
      <xdr:nvSpPr>
        <xdr:cNvPr id="468" name="土木費平均値テキスト">
          <a:extLst>
            <a:ext uri="{FF2B5EF4-FFF2-40B4-BE49-F238E27FC236}">
              <a16:creationId xmlns:a16="http://schemas.microsoft.com/office/drawing/2014/main" id="{00000000-0008-0000-0700-0000D4010000}"/>
            </a:ext>
          </a:extLst>
        </xdr:cNvPr>
        <xdr:cNvSpPr txBox="1"/>
      </xdr:nvSpPr>
      <xdr:spPr>
        <a:xfrm>
          <a:off x="10528300" y="161897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50605</xdr:rowOff>
    </xdr:from>
    <xdr:to>
      <xdr:col>55</xdr:col>
      <xdr:colOff>50800</xdr:colOff>
      <xdr:row>95</xdr:row>
      <xdr:rowOff>152205</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10426700" y="16338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167785</xdr:rowOff>
    </xdr:from>
    <xdr:to>
      <xdr:col>50</xdr:col>
      <xdr:colOff>114300</xdr:colOff>
      <xdr:row>97</xdr:row>
      <xdr:rowOff>38909</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flipV="1">
          <a:off x="8750300" y="16626985"/>
          <a:ext cx="889000" cy="42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67552</xdr:rowOff>
    </xdr:from>
    <xdr:to>
      <xdr:col>50</xdr:col>
      <xdr:colOff>165100</xdr:colOff>
      <xdr:row>95</xdr:row>
      <xdr:rowOff>169152</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9588500" y="16355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14229</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372111" y="16130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19859</xdr:rowOff>
    </xdr:from>
    <xdr:to>
      <xdr:col>45</xdr:col>
      <xdr:colOff>177800</xdr:colOff>
      <xdr:row>97</xdr:row>
      <xdr:rowOff>38909</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a:off x="7861300" y="16650509"/>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94614</xdr:rowOff>
    </xdr:from>
    <xdr:to>
      <xdr:col>46</xdr:col>
      <xdr:colOff>38100</xdr:colOff>
      <xdr:row>96</xdr:row>
      <xdr:rowOff>24764</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8699500" y="16382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41291</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8483111" y="16157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19859</xdr:rowOff>
    </xdr:from>
    <xdr:to>
      <xdr:col>41</xdr:col>
      <xdr:colOff>50800</xdr:colOff>
      <xdr:row>97</xdr:row>
      <xdr:rowOff>47912</xdr:rowOff>
    </xdr:to>
    <xdr:cxnSp macro="">
      <xdr:nvCxnSpPr>
        <xdr:cNvPr id="476" name="直線コネクタ 475">
          <a:extLst>
            <a:ext uri="{FF2B5EF4-FFF2-40B4-BE49-F238E27FC236}">
              <a16:creationId xmlns:a16="http://schemas.microsoft.com/office/drawing/2014/main" id="{00000000-0008-0000-0700-0000DC010000}"/>
            </a:ext>
          </a:extLst>
        </xdr:cNvPr>
        <xdr:cNvCxnSpPr/>
      </xdr:nvCxnSpPr>
      <xdr:spPr>
        <a:xfrm flipV="1">
          <a:off x="6972300" y="16650509"/>
          <a:ext cx="889000" cy="28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81215</xdr:rowOff>
    </xdr:from>
    <xdr:to>
      <xdr:col>41</xdr:col>
      <xdr:colOff>101600</xdr:colOff>
      <xdr:row>96</xdr:row>
      <xdr:rowOff>11365</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7810500" y="16368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27892</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7594111" y="16144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65714</xdr:rowOff>
    </xdr:from>
    <xdr:to>
      <xdr:col>36</xdr:col>
      <xdr:colOff>165100</xdr:colOff>
      <xdr:row>95</xdr:row>
      <xdr:rowOff>167314</xdr:rowOff>
    </xdr:to>
    <xdr:sp macro="" textlink="">
      <xdr:nvSpPr>
        <xdr:cNvPr id="479" name="フローチャート: 判断 478">
          <a:extLst>
            <a:ext uri="{FF2B5EF4-FFF2-40B4-BE49-F238E27FC236}">
              <a16:creationId xmlns:a16="http://schemas.microsoft.com/office/drawing/2014/main" id="{00000000-0008-0000-0700-0000DF010000}"/>
            </a:ext>
          </a:extLst>
        </xdr:cNvPr>
        <xdr:cNvSpPr/>
      </xdr:nvSpPr>
      <xdr:spPr>
        <a:xfrm>
          <a:off x="6921500" y="16353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12391</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05111" y="16128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108134</xdr:rowOff>
    </xdr:from>
    <xdr:to>
      <xdr:col>55</xdr:col>
      <xdr:colOff>50800</xdr:colOff>
      <xdr:row>97</xdr:row>
      <xdr:rowOff>38284</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10426700" y="16567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86561</xdr:rowOff>
    </xdr:from>
    <xdr:ext cx="534377" cy="259045"/>
    <xdr:sp macro="" textlink="">
      <xdr:nvSpPr>
        <xdr:cNvPr id="487" name="土木費該当値テキスト">
          <a:extLst>
            <a:ext uri="{FF2B5EF4-FFF2-40B4-BE49-F238E27FC236}">
              <a16:creationId xmlns:a16="http://schemas.microsoft.com/office/drawing/2014/main" id="{00000000-0008-0000-0700-0000E7010000}"/>
            </a:ext>
          </a:extLst>
        </xdr:cNvPr>
        <xdr:cNvSpPr txBox="1"/>
      </xdr:nvSpPr>
      <xdr:spPr>
        <a:xfrm>
          <a:off x="10528300" y="16545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116985</xdr:rowOff>
    </xdr:from>
    <xdr:to>
      <xdr:col>50</xdr:col>
      <xdr:colOff>165100</xdr:colOff>
      <xdr:row>97</xdr:row>
      <xdr:rowOff>47135</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9588500" y="16576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38262</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9372111" y="16668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159559</xdr:rowOff>
    </xdr:from>
    <xdr:to>
      <xdr:col>46</xdr:col>
      <xdr:colOff>38100</xdr:colOff>
      <xdr:row>97</xdr:row>
      <xdr:rowOff>89709</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8699500" y="16618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80836</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8483111" y="16711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140509</xdr:rowOff>
    </xdr:from>
    <xdr:to>
      <xdr:col>41</xdr:col>
      <xdr:colOff>101600</xdr:colOff>
      <xdr:row>97</xdr:row>
      <xdr:rowOff>70659</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7810500" y="16599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61786</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7594111" y="16692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168562</xdr:rowOff>
    </xdr:from>
    <xdr:to>
      <xdr:col>36</xdr:col>
      <xdr:colOff>165100</xdr:colOff>
      <xdr:row>97</xdr:row>
      <xdr:rowOff>98712</xdr:rowOff>
    </xdr:to>
    <xdr:sp macro="" textlink="">
      <xdr:nvSpPr>
        <xdr:cNvPr id="494" name="楕円 493">
          <a:extLst>
            <a:ext uri="{FF2B5EF4-FFF2-40B4-BE49-F238E27FC236}">
              <a16:creationId xmlns:a16="http://schemas.microsoft.com/office/drawing/2014/main" id="{00000000-0008-0000-0700-0000EE010000}"/>
            </a:ext>
          </a:extLst>
        </xdr:cNvPr>
        <xdr:cNvSpPr/>
      </xdr:nvSpPr>
      <xdr:spPr>
        <a:xfrm>
          <a:off x="6921500" y="16627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89839</xdr:rowOff>
    </xdr:from>
    <xdr:ext cx="534377"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6705111" y="16720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消防費グラフ枠">
          <a:extLst>
            <a:ext uri="{FF2B5EF4-FFF2-40B4-BE49-F238E27FC236}">
              <a16:creationId xmlns:a16="http://schemas.microsoft.com/office/drawing/2014/main" id="{00000000-0008-0000-0700-000008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141839</xdr:rowOff>
    </xdr:from>
    <xdr:to>
      <xdr:col>85</xdr:col>
      <xdr:colOff>126364</xdr:colOff>
      <xdr:row>38</xdr:row>
      <xdr:rowOff>83905</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6317595" y="5113889"/>
          <a:ext cx="1269" cy="1485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87732</xdr:rowOff>
    </xdr:from>
    <xdr:ext cx="534377" cy="259045"/>
    <xdr:sp macro="" textlink="">
      <xdr:nvSpPr>
        <xdr:cNvPr id="522" name="消防費最小値テキスト">
          <a:extLst>
            <a:ext uri="{FF2B5EF4-FFF2-40B4-BE49-F238E27FC236}">
              <a16:creationId xmlns:a16="http://schemas.microsoft.com/office/drawing/2014/main" id="{00000000-0008-0000-0700-00000A020000}"/>
            </a:ext>
          </a:extLst>
        </xdr:cNvPr>
        <xdr:cNvSpPr txBox="1"/>
      </xdr:nvSpPr>
      <xdr:spPr>
        <a:xfrm>
          <a:off x="16370300" y="6602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83905</xdr:rowOff>
    </xdr:from>
    <xdr:to>
      <xdr:col>86</xdr:col>
      <xdr:colOff>25400</xdr:colOff>
      <xdr:row>38</xdr:row>
      <xdr:rowOff>83905</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6230600" y="65990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88516</xdr:rowOff>
    </xdr:from>
    <xdr:ext cx="599010" cy="259045"/>
    <xdr:sp macro="" textlink="">
      <xdr:nvSpPr>
        <xdr:cNvPr id="524" name="消防費最大値テキスト">
          <a:extLst>
            <a:ext uri="{FF2B5EF4-FFF2-40B4-BE49-F238E27FC236}">
              <a16:creationId xmlns:a16="http://schemas.microsoft.com/office/drawing/2014/main" id="{00000000-0008-0000-0700-00000C020000}"/>
            </a:ext>
          </a:extLst>
        </xdr:cNvPr>
        <xdr:cNvSpPr txBox="1"/>
      </xdr:nvSpPr>
      <xdr:spPr>
        <a:xfrm>
          <a:off x="16370300" y="48891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102,369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29</xdr:row>
      <xdr:rowOff>141839</xdr:rowOff>
    </xdr:from>
    <xdr:to>
      <xdr:col>86</xdr:col>
      <xdr:colOff>25400</xdr:colOff>
      <xdr:row>29</xdr:row>
      <xdr:rowOff>141839</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6230600" y="51138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44913</xdr:rowOff>
    </xdr:from>
    <xdr:to>
      <xdr:col>85</xdr:col>
      <xdr:colOff>127000</xdr:colOff>
      <xdr:row>37</xdr:row>
      <xdr:rowOff>62352</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5481300" y="6388563"/>
          <a:ext cx="838200" cy="17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157726</xdr:rowOff>
    </xdr:from>
    <xdr:ext cx="534377" cy="259045"/>
    <xdr:sp macro="" textlink="">
      <xdr:nvSpPr>
        <xdr:cNvPr id="527" name="消防費平均値テキスト">
          <a:extLst>
            <a:ext uri="{FF2B5EF4-FFF2-40B4-BE49-F238E27FC236}">
              <a16:creationId xmlns:a16="http://schemas.microsoft.com/office/drawing/2014/main" id="{00000000-0008-0000-0700-00000F020000}"/>
            </a:ext>
          </a:extLst>
        </xdr:cNvPr>
        <xdr:cNvSpPr txBox="1"/>
      </xdr:nvSpPr>
      <xdr:spPr>
        <a:xfrm>
          <a:off x="16370300" y="61584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134849</xdr:rowOff>
    </xdr:from>
    <xdr:to>
      <xdr:col>85</xdr:col>
      <xdr:colOff>177800</xdr:colOff>
      <xdr:row>37</xdr:row>
      <xdr:rowOff>64999</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6268700" y="6307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44913</xdr:rowOff>
    </xdr:from>
    <xdr:to>
      <xdr:col>81</xdr:col>
      <xdr:colOff>50800</xdr:colOff>
      <xdr:row>37</xdr:row>
      <xdr:rowOff>95939</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flipV="1">
          <a:off x="14592300" y="6388563"/>
          <a:ext cx="889000" cy="51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169726</xdr:rowOff>
    </xdr:from>
    <xdr:to>
      <xdr:col>81</xdr:col>
      <xdr:colOff>101600</xdr:colOff>
      <xdr:row>37</xdr:row>
      <xdr:rowOff>99876</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5430500" y="6341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91003</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5214111" y="6434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95939</xdr:rowOff>
    </xdr:from>
    <xdr:to>
      <xdr:col>76</xdr:col>
      <xdr:colOff>114300</xdr:colOff>
      <xdr:row>37</xdr:row>
      <xdr:rowOff>125069</xdr:rowOff>
    </xdr:to>
    <xdr:cxnSp macro="">
      <xdr:nvCxnSpPr>
        <xdr:cNvPr id="532" name="直線コネクタ 531">
          <a:extLst>
            <a:ext uri="{FF2B5EF4-FFF2-40B4-BE49-F238E27FC236}">
              <a16:creationId xmlns:a16="http://schemas.microsoft.com/office/drawing/2014/main" id="{00000000-0008-0000-0700-000014020000}"/>
            </a:ext>
          </a:extLst>
        </xdr:cNvPr>
        <xdr:cNvCxnSpPr/>
      </xdr:nvCxnSpPr>
      <xdr:spPr>
        <a:xfrm flipV="1">
          <a:off x="13703300" y="6439589"/>
          <a:ext cx="889000" cy="29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19585</xdr:rowOff>
    </xdr:from>
    <xdr:to>
      <xdr:col>76</xdr:col>
      <xdr:colOff>165100</xdr:colOff>
      <xdr:row>37</xdr:row>
      <xdr:rowOff>121185</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4541500" y="6363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137712</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325111" y="6138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88657</xdr:rowOff>
    </xdr:from>
    <xdr:to>
      <xdr:col>71</xdr:col>
      <xdr:colOff>177800</xdr:colOff>
      <xdr:row>37</xdr:row>
      <xdr:rowOff>125069</xdr:rowOff>
    </xdr:to>
    <xdr:cxnSp macro="">
      <xdr:nvCxnSpPr>
        <xdr:cNvPr id="535" name="直線コネクタ 534">
          <a:extLst>
            <a:ext uri="{FF2B5EF4-FFF2-40B4-BE49-F238E27FC236}">
              <a16:creationId xmlns:a16="http://schemas.microsoft.com/office/drawing/2014/main" id="{00000000-0008-0000-0700-000017020000}"/>
            </a:ext>
          </a:extLst>
        </xdr:cNvPr>
        <xdr:cNvCxnSpPr/>
      </xdr:nvCxnSpPr>
      <xdr:spPr>
        <a:xfrm>
          <a:off x="12814300" y="6432307"/>
          <a:ext cx="889000" cy="36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158427</xdr:rowOff>
    </xdr:from>
    <xdr:to>
      <xdr:col>72</xdr:col>
      <xdr:colOff>38100</xdr:colOff>
      <xdr:row>37</xdr:row>
      <xdr:rowOff>88577</xdr:rowOff>
    </xdr:to>
    <xdr:sp macro="" textlink="">
      <xdr:nvSpPr>
        <xdr:cNvPr id="536" name="フローチャート: 判断 535">
          <a:extLst>
            <a:ext uri="{FF2B5EF4-FFF2-40B4-BE49-F238E27FC236}">
              <a16:creationId xmlns:a16="http://schemas.microsoft.com/office/drawing/2014/main" id="{00000000-0008-0000-0700-000018020000}"/>
            </a:ext>
          </a:extLst>
        </xdr:cNvPr>
        <xdr:cNvSpPr/>
      </xdr:nvSpPr>
      <xdr:spPr>
        <a:xfrm>
          <a:off x="13652500" y="6330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105104</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436111" y="6105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117818</xdr:rowOff>
    </xdr:from>
    <xdr:to>
      <xdr:col>67</xdr:col>
      <xdr:colOff>101600</xdr:colOff>
      <xdr:row>37</xdr:row>
      <xdr:rowOff>47968</xdr:rowOff>
    </xdr:to>
    <xdr:sp macro="" textlink="">
      <xdr:nvSpPr>
        <xdr:cNvPr id="538" name="フローチャート: 判断 537">
          <a:extLst>
            <a:ext uri="{FF2B5EF4-FFF2-40B4-BE49-F238E27FC236}">
              <a16:creationId xmlns:a16="http://schemas.microsoft.com/office/drawing/2014/main" id="{00000000-0008-0000-0700-00001A020000}"/>
            </a:ext>
          </a:extLst>
        </xdr:cNvPr>
        <xdr:cNvSpPr/>
      </xdr:nvSpPr>
      <xdr:spPr>
        <a:xfrm>
          <a:off x="12763500" y="6290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64495</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547111" y="6065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11552</xdr:rowOff>
    </xdr:from>
    <xdr:to>
      <xdr:col>85</xdr:col>
      <xdr:colOff>177800</xdr:colOff>
      <xdr:row>37</xdr:row>
      <xdr:rowOff>113152</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6268700" y="6355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161429</xdr:rowOff>
    </xdr:from>
    <xdr:ext cx="534377" cy="259045"/>
    <xdr:sp macro="" textlink="">
      <xdr:nvSpPr>
        <xdr:cNvPr id="546" name="消防費該当値テキスト">
          <a:extLst>
            <a:ext uri="{FF2B5EF4-FFF2-40B4-BE49-F238E27FC236}">
              <a16:creationId xmlns:a16="http://schemas.microsoft.com/office/drawing/2014/main" id="{00000000-0008-0000-0700-000022020000}"/>
            </a:ext>
          </a:extLst>
        </xdr:cNvPr>
        <xdr:cNvSpPr txBox="1"/>
      </xdr:nvSpPr>
      <xdr:spPr>
        <a:xfrm>
          <a:off x="16370300" y="6333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165563</xdr:rowOff>
    </xdr:from>
    <xdr:to>
      <xdr:col>81</xdr:col>
      <xdr:colOff>101600</xdr:colOff>
      <xdr:row>37</xdr:row>
      <xdr:rowOff>95713</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5430500" y="6337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112240</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5214111" y="6112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45139</xdr:rowOff>
    </xdr:from>
    <xdr:to>
      <xdr:col>76</xdr:col>
      <xdr:colOff>165100</xdr:colOff>
      <xdr:row>37</xdr:row>
      <xdr:rowOff>146739</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4541500" y="6388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137866</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4325111" y="6481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74269</xdr:rowOff>
    </xdr:from>
    <xdr:to>
      <xdr:col>72</xdr:col>
      <xdr:colOff>38100</xdr:colOff>
      <xdr:row>38</xdr:row>
      <xdr:rowOff>4420</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3652500" y="641791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166997</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3436111" y="6510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37857</xdr:rowOff>
    </xdr:from>
    <xdr:to>
      <xdr:col>67</xdr:col>
      <xdr:colOff>101600</xdr:colOff>
      <xdr:row>37</xdr:row>
      <xdr:rowOff>139457</xdr:rowOff>
    </xdr:to>
    <xdr:sp macro="" textlink="">
      <xdr:nvSpPr>
        <xdr:cNvPr id="553" name="楕円 552">
          <a:extLst>
            <a:ext uri="{FF2B5EF4-FFF2-40B4-BE49-F238E27FC236}">
              <a16:creationId xmlns:a16="http://schemas.microsoft.com/office/drawing/2014/main" id="{00000000-0008-0000-0700-000029020000}"/>
            </a:ext>
          </a:extLst>
        </xdr:cNvPr>
        <xdr:cNvSpPr/>
      </xdr:nvSpPr>
      <xdr:spPr>
        <a:xfrm>
          <a:off x="12763500" y="6381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130584</xdr:rowOff>
    </xdr:from>
    <xdr:ext cx="534377"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547111" y="6474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0" name="教育費グラフ枠">
          <a:extLst>
            <a:ext uri="{FF2B5EF4-FFF2-40B4-BE49-F238E27FC236}">
              <a16:creationId xmlns:a16="http://schemas.microsoft.com/office/drawing/2014/main" id="{00000000-0008-0000-0700-00004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113052</xdr:rowOff>
    </xdr:from>
    <xdr:to>
      <xdr:col>85</xdr:col>
      <xdr:colOff>126364</xdr:colOff>
      <xdr:row>59</xdr:row>
      <xdr:rowOff>30766</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6317595" y="8514102"/>
          <a:ext cx="1269" cy="16322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34593</xdr:rowOff>
    </xdr:from>
    <xdr:ext cx="534377" cy="259045"/>
    <xdr:sp macro="" textlink="">
      <xdr:nvSpPr>
        <xdr:cNvPr id="582" name="教育費最小値テキスト">
          <a:extLst>
            <a:ext uri="{FF2B5EF4-FFF2-40B4-BE49-F238E27FC236}">
              <a16:creationId xmlns:a16="http://schemas.microsoft.com/office/drawing/2014/main" id="{00000000-0008-0000-0700-000046020000}"/>
            </a:ext>
          </a:extLst>
        </xdr:cNvPr>
        <xdr:cNvSpPr txBox="1"/>
      </xdr:nvSpPr>
      <xdr:spPr>
        <a:xfrm>
          <a:off x="16370300" y="10150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30766</xdr:rowOff>
    </xdr:from>
    <xdr:to>
      <xdr:col>86</xdr:col>
      <xdr:colOff>25400</xdr:colOff>
      <xdr:row>59</xdr:row>
      <xdr:rowOff>30766</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6230600" y="10146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59729</xdr:rowOff>
    </xdr:from>
    <xdr:ext cx="599010" cy="259045"/>
    <xdr:sp macro="" textlink="">
      <xdr:nvSpPr>
        <xdr:cNvPr id="584" name="教育費最大値テキスト">
          <a:extLst>
            <a:ext uri="{FF2B5EF4-FFF2-40B4-BE49-F238E27FC236}">
              <a16:creationId xmlns:a16="http://schemas.microsoft.com/office/drawing/2014/main" id="{00000000-0008-0000-0700-000048020000}"/>
            </a:ext>
          </a:extLst>
        </xdr:cNvPr>
        <xdr:cNvSpPr txBox="1"/>
      </xdr:nvSpPr>
      <xdr:spPr>
        <a:xfrm>
          <a:off x="16370300" y="8289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186,198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113052</xdr:rowOff>
    </xdr:from>
    <xdr:to>
      <xdr:col>86</xdr:col>
      <xdr:colOff>25400</xdr:colOff>
      <xdr:row>49</xdr:row>
      <xdr:rowOff>113052</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a:off x="16230600" y="8514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43503</xdr:rowOff>
    </xdr:from>
    <xdr:to>
      <xdr:col>85</xdr:col>
      <xdr:colOff>127000</xdr:colOff>
      <xdr:row>59</xdr:row>
      <xdr:rowOff>2910</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5481300" y="9816153"/>
          <a:ext cx="838200" cy="302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142888</xdr:rowOff>
    </xdr:from>
    <xdr:ext cx="534377" cy="259045"/>
    <xdr:sp macro="" textlink="">
      <xdr:nvSpPr>
        <xdr:cNvPr id="587" name="教育費平均値テキスト">
          <a:extLst>
            <a:ext uri="{FF2B5EF4-FFF2-40B4-BE49-F238E27FC236}">
              <a16:creationId xmlns:a16="http://schemas.microsoft.com/office/drawing/2014/main" id="{00000000-0008-0000-0700-00004B020000}"/>
            </a:ext>
          </a:extLst>
        </xdr:cNvPr>
        <xdr:cNvSpPr txBox="1"/>
      </xdr:nvSpPr>
      <xdr:spPr>
        <a:xfrm>
          <a:off x="16370300" y="95726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120011</xdr:rowOff>
    </xdr:from>
    <xdr:to>
      <xdr:col>85</xdr:col>
      <xdr:colOff>177800</xdr:colOff>
      <xdr:row>57</xdr:row>
      <xdr:rowOff>50161</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6268700" y="9721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43503</xdr:rowOff>
    </xdr:from>
    <xdr:to>
      <xdr:col>81</xdr:col>
      <xdr:colOff>50800</xdr:colOff>
      <xdr:row>57</xdr:row>
      <xdr:rowOff>54955</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flipV="1">
          <a:off x="14592300" y="9816153"/>
          <a:ext cx="889000" cy="11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27189</xdr:rowOff>
    </xdr:from>
    <xdr:to>
      <xdr:col>81</xdr:col>
      <xdr:colOff>101600</xdr:colOff>
      <xdr:row>57</xdr:row>
      <xdr:rowOff>128789</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5430500" y="9799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119916</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5214111" y="9892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54955</xdr:rowOff>
    </xdr:from>
    <xdr:to>
      <xdr:col>76</xdr:col>
      <xdr:colOff>114300</xdr:colOff>
      <xdr:row>58</xdr:row>
      <xdr:rowOff>113825</xdr:rowOff>
    </xdr:to>
    <xdr:cxnSp macro="">
      <xdr:nvCxnSpPr>
        <xdr:cNvPr id="592" name="直線コネクタ 591">
          <a:extLst>
            <a:ext uri="{FF2B5EF4-FFF2-40B4-BE49-F238E27FC236}">
              <a16:creationId xmlns:a16="http://schemas.microsoft.com/office/drawing/2014/main" id="{00000000-0008-0000-0700-000050020000}"/>
            </a:ext>
          </a:extLst>
        </xdr:cNvPr>
        <xdr:cNvCxnSpPr/>
      </xdr:nvCxnSpPr>
      <xdr:spPr>
        <a:xfrm flipV="1">
          <a:off x="13703300" y="9827605"/>
          <a:ext cx="889000" cy="230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23716</xdr:rowOff>
    </xdr:from>
    <xdr:to>
      <xdr:col>76</xdr:col>
      <xdr:colOff>165100</xdr:colOff>
      <xdr:row>57</xdr:row>
      <xdr:rowOff>125316</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4541500" y="9796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116443</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325111" y="9889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101099</xdr:rowOff>
    </xdr:from>
    <xdr:to>
      <xdr:col>71</xdr:col>
      <xdr:colOff>177800</xdr:colOff>
      <xdr:row>58</xdr:row>
      <xdr:rowOff>113825</xdr:rowOff>
    </xdr:to>
    <xdr:cxnSp macro="">
      <xdr:nvCxnSpPr>
        <xdr:cNvPr id="595" name="直線コネクタ 594">
          <a:extLst>
            <a:ext uri="{FF2B5EF4-FFF2-40B4-BE49-F238E27FC236}">
              <a16:creationId xmlns:a16="http://schemas.microsoft.com/office/drawing/2014/main" id="{00000000-0008-0000-0700-000053020000}"/>
            </a:ext>
          </a:extLst>
        </xdr:cNvPr>
        <xdr:cNvCxnSpPr/>
      </xdr:nvCxnSpPr>
      <xdr:spPr>
        <a:xfrm>
          <a:off x="12814300" y="10045199"/>
          <a:ext cx="889000" cy="12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18894</xdr:rowOff>
    </xdr:from>
    <xdr:to>
      <xdr:col>72</xdr:col>
      <xdr:colOff>38100</xdr:colOff>
      <xdr:row>57</xdr:row>
      <xdr:rowOff>120494</xdr:rowOff>
    </xdr:to>
    <xdr:sp macro="" textlink="">
      <xdr:nvSpPr>
        <xdr:cNvPr id="596" name="フローチャート: 判断 595">
          <a:extLst>
            <a:ext uri="{FF2B5EF4-FFF2-40B4-BE49-F238E27FC236}">
              <a16:creationId xmlns:a16="http://schemas.microsoft.com/office/drawing/2014/main" id="{00000000-0008-0000-0700-000054020000}"/>
            </a:ext>
          </a:extLst>
        </xdr:cNvPr>
        <xdr:cNvSpPr/>
      </xdr:nvSpPr>
      <xdr:spPr>
        <a:xfrm>
          <a:off x="13652500" y="9791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137021</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3436111" y="9566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119402</xdr:rowOff>
    </xdr:from>
    <xdr:to>
      <xdr:col>67</xdr:col>
      <xdr:colOff>101600</xdr:colOff>
      <xdr:row>57</xdr:row>
      <xdr:rowOff>49552</xdr:rowOff>
    </xdr:to>
    <xdr:sp macro="" textlink="">
      <xdr:nvSpPr>
        <xdr:cNvPr id="598" name="フローチャート: 判断 597">
          <a:extLst>
            <a:ext uri="{FF2B5EF4-FFF2-40B4-BE49-F238E27FC236}">
              <a16:creationId xmlns:a16="http://schemas.microsoft.com/office/drawing/2014/main" id="{00000000-0008-0000-0700-000056020000}"/>
            </a:ext>
          </a:extLst>
        </xdr:cNvPr>
        <xdr:cNvSpPr/>
      </xdr:nvSpPr>
      <xdr:spPr>
        <a:xfrm>
          <a:off x="12763500" y="9720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66079</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547111" y="9495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123560</xdr:rowOff>
    </xdr:from>
    <xdr:to>
      <xdr:col>85</xdr:col>
      <xdr:colOff>177800</xdr:colOff>
      <xdr:row>59</xdr:row>
      <xdr:rowOff>53710</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6268700" y="10067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38487</xdr:rowOff>
    </xdr:from>
    <xdr:ext cx="534377" cy="259045"/>
    <xdr:sp macro="" textlink="">
      <xdr:nvSpPr>
        <xdr:cNvPr id="606" name="教育費該当値テキスト">
          <a:extLst>
            <a:ext uri="{FF2B5EF4-FFF2-40B4-BE49-F238E27FC236}">
              <a16:creationId xmlns:a16="http://schemas.microsoft.com/office/drawing/2014/main" id="{00000000-0008-0000-0700-00005E020000}"/>
            </a:ext>
          </a:extLst>
        </xdr:cNvPr>
        <xdr:cNvSpPr txBox="1"/>
      </xdr:nvSpPr>
      <xdr:spPr>
        <a:xfrm>
          <a:off x="16370300" y="9982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164153</xdr:rowOff>
    </xdr:from>
    <xdr:to>
      <xdr:col>81</xdr:col>
      <xdr:colOff>101600</xdr:colOff>
      <xdr:row>57</xdr:row>
      <xdr:rowOff>94303</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5430500" y="9765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110830</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5214111" y="9540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4155</xdr:rowOff>
    </xdr:from>
    <xdr:to>
      <xdr:col>76</xdr:col>
      <xdr:colOff>165100</xdr:colOff>
      <xdr:row>57</xdr:row>
      <xdr:rowOff>105755</xdr:rowOff>
    </xdr:to>
    <xdr:sp macro="" textlink="">
      <xdr:nvSpPr>
        <xdr:cNvPr id="609" name="楕円 608">
          <a:extLst>
            <a:ext uri="{FF2B5EF4-FFF2-40B4-BE49-F238E27FC236}">
              <a16:creationId xmlns:a16="http://schemas.microsoft.com/office/drawing/2014/main" id="{00000000-0008-0000-0700-000061020000}"/>
            </a:ext>
          </a:extLst>
        </xdr:cNvPr>
        <xdr:cNvSpPr/>
      </xdr:nvSpPr>
      <xdr:spPr>
        <a:xfrm>
          <a:off x="14541500" y="9776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122282</xdr:rowOff>
    </xdr:from>
    <xdr:ext cx="534377"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4325111" y="9552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63025</xdr:rowOff>
    </xdr:from>
    <xdr:to>
      <xdr:col>72</xdr:col>
      <xdr:colOff>38100</xdr:colOff>
      <xdr:row>58</xdr:row>
      <xdr:rowOff>164625</xdr:rowOff>
    </xdr:to>
    <xdr:sp macro="" textlink="">
      <xdr:nvSpPr>
        <xdr:cNvPr id="611" name="楕円 610">
          <a:extLst>
            <a:ext uri="{FF2B5EF4-FFF2-40B4-BE49-F238E27FC236}">
              <a16:creationId xmlns:a16="http://schemas.microsoft.com/office/drawing/2014/main" id="{00000000-0008-0000-0700-000063020000}"/>
            </a:ext>
          </a:extLst>
        </xdr:cNvPr>
        <xdr:cNvSpPr/>
      </xdr:nvSpPr>
      <xdr:spPr>
        <a:xfrm>
          <a:off x="13652500" y="1000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155752</xdr:rowOff>
    </xdr:from>
    <xdr:ext cx="534377"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3436111" y="10099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50299</xdr:rowOff>
    </xdr:from>
    <xdr:to>
      <xdr:col>67</xdr:col>
      <xdr:colOff>101600</xdr:colOff>
      <xdr:row>58</xdr:row>
      <xdr:rowOff>151899</xdr:rowOff>
    </xdr:to>
    <xdr:sp macro="" textlink="">
      <xdr:nvSpPr>
        <xdr:cNvPr id="613" name="楕円 612">
          <a:extLst>
            <a:ext uri="{FF2B5EF4-FFF2-40B4-BE49-F238E27FC236}">
              <a16:creationId xmlns:a16="http://schemas.microsoft.com/office/drawing/2014/main" id="{00000000-0008-0000-0700-000065020000}"/>
            </a:ext>
          </a:extLst>
        </xdr:cNvPr>
        <xdr:cNvSpPr/>
      </xdr:nvSpPr>
      <xdr:spPr>
        <a:xfrm>
          <a:off x="12763500" y="9994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143026</xdr:rowOff>
    </xdr:from>
    <xdr:ext cx="534377"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547111" y="10087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1" name="正方形/長方形 620">
          <a:extLst>
            <a:ext uri="{FF2B5EF4-FFF2-40B4-BE49-F238E27FC236}">
              <a16:creationId xmlns:a16="http://schemas.microsoft.com/office/drawing/2014/main" id="{00000000-0008-0000-0700-00006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2" name="正方形/長方形 621">
          <a:extLst>
            <a:ext uri="{FF2B5EF4-FFF2-40B4-BE49-F238E27FC236}">
              <a16:creationId xmlns:a16="http://schemas.microsoft.com/office/drawing/2014/main" id="{00000000-0008-0000-0700-00006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7" name="災害復旧費グラフ枠">
          <a:extLst>
            <a:ext uri="{FF2B5EF4-FFF2-40B4-BE49-F238E27FC236}">
              <a16:creationId xmlns:a16="http://schemas.microsoft.com/office/drawing/2014/main" id="{00000000-0008-0000-0700-00007D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163833</xdr:rowOff>
    </xdr:from>
    <xdr:to>
      <xdr:col>85</xdr:col>
      <xdr:colOff>126364</xdr:colOff>
      <xdr:row>79</xdr:row>
      <xdr:rowOff>44450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6317595" y="12165333"/>
          <a:ext cx="1269" cy="14236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59796</xdr:rowOff>
    </xdr:from>
    <xdr:ext cx="249299" cy="259045"/>
    <xdr:sp macro="" textlink="">
      <xdr:nvSpPr>
        <xdr:cNvPr id="639" name="災害復旧費最小値テキスト">
          <a:extLst>
            <a:ext uri="{FF2B5EF4-FFF2-40B4-BE49-F238E27FC236}">
              <a16:creationId xmlns:a16="http://schemas.microsoft.com/office/drawing/2014/main" id="{00000000-0008-0000-0700-00007F020000}"/>
            </a:ext>
          </a:extLst>
        </xdr:cNvPr>
        <xdr:cNvSpPr txBox="1"/>
      </xdr:nvSpPr>
      <xdr:spPr>
        <a:xfrm>
          <a:off x="16370300" y="1360434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110510</xdr:rowOff>
    </xdr:from>
    <xdr:ext cx="599010" cy="259045"/>
    <xdr:sp macro="" textlink="">
      <xdr:nvSpPr>
        <xdr:cNvPr id="641" name="災害復旧費最大値テキスト">
          <a:extLst>
            <a:ext uri="{FF2B5EF4-FFF2-40B4-BE49-F238E27FC236}">
              <a16:creationId xmlns:a16="http://schemas.microsoft.com/office/drawing/2014/main" id="{00000000-0008-0000-0700-000081020000}"/>
            </a:ext>
          </a:extLst>
        </xdr:cNvPr>
        <xdr:cNvSpPr txBox="1"/>
      </xdr:nvSpPr>
      <xdr:spPr>
        <a:xfrm>
          <a:off x="16370300" y="119405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373,666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163833</xdr:rowOff>
    </xdr:from>
    <xdr:to>
      <xdr:col>86</xdr:col>
      <xdr:colOff>25400</xdr:colOff>
      <xdr:row>70</xdr:row>
      <xdr:rowOff>163833</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6230600" y="12165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44450</xdr:rowOff>
    </xdr:from>
    <xdr:to>
      <xdr:col>85</xdr:col>
      <xdr:colOff>127000</xdr:colOff>
      <xdr:row>79</xdr:row>
      <xdr:rowOff>44450</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5481300" y="1358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148696</xdr:rowOff>
    </xdr:from>
    <xdr:ext cx="534377" cy="259045"/>
    <xdr:sp macro="" textlink="">
      <xdr:nvSpPr>
        <xdr:cNvPr id="644" name="災害復旧費平均値テキスト">
          <a:extLst>
            <a:ext uri="{FF2B5EF4-FFF2-40B4-BE49-F238E27FC236}">
              <a16:creationId xmlns:a16="http://schemas.microsoft.com/office/drawing/2014/main" id="{00000000-0008-0000-0700-000084020000}"/>
            </a:ext>
          </a:extLst>
        </xdr:cNvPr>
        <xdr:cNvSpPr txBox="1"/>
      </xdr:nvSpPr>
      <xdr:spPr>
        <a:xfrm>
          <a:off x="16370300" y="133503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125819</xdr:rowOff>
    </xdr:from>
    <xdr:to>
      <xdr:col>85</xdr:col>
      <xdr:colOff>177800</xdr:colOff>
      <xdr:row>79</xdr:row>
      <xdr:rowOff>55969</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6268700" y="13498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44450</xdr:rowOff>
    </xdr:from>
    <xdr:to>
      <xdr:col>81</xdr:col>
      <xdr:colOff>50800</xdr:colOff>
      <xdr:row>79</xdr:row>
      <xdr:rowOff>44450</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a:off x="14592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144469</xdr:rowOff>
    </xdr:from>
    <xdr:to>
      <xdr:col>81</xdr:col>
      <xdr:colOff>101600</xdr:colOff>
      <xdr:row>79</xdr:row>
      <xdr:rowOff>74619</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5430500" y="13517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91146</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5246428" y="13292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44450</xdr:rowOff>
    </xdr:from>
    <xdr:to>
      <xdr:col>76</xdr:col>
      <xdr:colOff>114300</xdr:colOff>
      <xdr:row>79</xdr:row>
      <xdr:rowOff>44450</xdr:rowOff>
    </xdr:to>
    <xdr:cxnSp macro="">
      <xdr:nvCxnSpPr>
        <xdr:cNvPr id="649" name="直線コネクタ 648">
          <a:extLst>
            <a:ext uri="{FF2B5EF4-FFF2-40B4-BE49-F238E27FC236}">
              <a16:creationId xmlns:a16="http://schemas.microsoft.com/office/drawing/2014/main" id="{00000000-0008-0000-0700-000089020000}"/>
            </a:ext>
          </a:extLst>
        </xdr:cNvPr>
        <xdr:cNvCxnSpPr/>
      </xdr:nvCxnSpPr>
      <xdr:spPr>
        <a:xfrm>
          <a:off x="13703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148196</xdr:rowOff>
    </xdr:from>
    <xdr:to>
      <xdr:col>76</xdr:col>
      <xdr:colOff>165100</xdr:colOff>
      <xdr:row>79</xdr:row>
      <xdr:rowOff>78346</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4541500" y="13521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94873</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357428" y="13296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44450</xdr:rowOff>
    </xdr:from>
    <xdr:to>
      <xdr:col>71</xdr:col>
      <xdr:colOff>177800</xdr:colOff>
      <xdr:row>79</xdr:row>
      <xdr:rowOff>44450</xdr:rowOff>
    </xdr:to>
    <xdr:cxnSp macro="">
      <xdr:nvCxnSpPr>
        <xdr:cNvPr id="652" name="直線コネクタ 651">
          <a:extLst>
            <a:ext uri="{FF2B5EF4-FFF2-40B4-BE49-F238E27FC236}">
              <a16:creationId xmlns:a16="http://schemas.microsoft.com/office/drawing/2014/main" id="{00000000-0008-0000-0700-00008C020000}"/>
            </a:ext>
          </a:extLst>
        </xdr:cNvPr>
        <xdr:cNvCxnSpPr/>
      </xdr:nvCxnSpPr>
      <xdr:spPr>
        <a:xfrm>
          <a:off x="12814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151772</xdr:rowOff>
    </xdr:from>
    <xdr:to>
      <xdr:col>72</xdr:col>
      <xdr:colOff>38100</xdr:colOff>
      <xdr:row>79</xdr:row>
      <xdr:rowOff>81922</xdr:rowOff>
    </xdr:to>
    <xdr:sp macro="" textlink="">
      <xdr:nvSpPr>
        <xdr:cNvPr id="653" name="フローチャート: 判断 652">
          <a:extLst>
            <a:ext uri="{FF2B5EF4-FFF2-40B4-BE49-F238E27FC236}">
              <a16:creationId xmlns:a16="http://schemas.microsoft.com/office/drawing/2014/main" id="{00000000-0008-0000-0700-00008D020000}"/>
            </a:ext>
          </a:extLst>
        </xdr:cNvPr>
        <xdr:cNvSpPr/>
      </xdr:nvSpPr>
      <xdr:spPr>
        <a:xfrm>
          <a:off x="13652500" y="13524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98449</xdr:rowOff>
    </xdr:from>
    <xdr:ext cx="469744"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468428" y="13300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146568</xdr:rowOff>
    </xdr:from>
    <xdr:to>
      <xdr:col>67</xdr:col>
      <xdr:colOff>101600</xdr:colOff>
      <xdr:row>79</xdr:row>
      <xdr:rowOff>76718</xdr:rowOff>
    </xdr:to>
    <xdr:sp macro="" textlink="">
      <xdr:nvSpPr>
        <xdr:cNvPr id="655" name="フローチャート: 判断 654">
          <a:extLst>
            <a:ext uri="{FF2B5EF4-FFF2-40B4-BE49-F238E27FC236}">
              <a16:creationId xmlns:a16="http://schemas.microsoft.com/office/drawing/2014/main" id="{00000000-0008-0000-0700-00008F020000}"/>
            </a:ext>
          </a:extLst>
        </xdr:cNvPr>
        <xdr:cNvSpPr/>
      </xdr:nvSpPr>
      <xdr:spPr>
        <a:xfrm>
          <a:off x="12763500" y="13519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93245</xdr:rowOff>
    </xdr:from>
    <xdr:ext cx="469744"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579428" y="13294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104246</xdr:rowOff>
    </xdr:from>
    <xdr:ext cx="249299" cy="259045"/>
    <xdr:sp macro="" textlink="">
      <xdr:nvSpPr>
        <xdr:cNvPr id="663" name="災害復旧費該当値テキスト">
          <a:extLst>
            <a:ext uri="{FF2B5EF4-FFF2-40B4-BE49-F238E27FC236}">
              <a16:creationId xmlns:a16="http://schemas.microsoft.com/office/drawing/2014/main" id="{00000000-0008-0000-0700-000097020000}"/>
            </a:ext>
          </a:extLst>
        </xdr:cNvPr>
        <xdr:cNvSpPr txBox="1"/>
      </xdr:nvSpPr>
      <xdr:spPr>
        <a:xfrm>
          <a:off x="16370300" y="1347734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66" name="楕円 665">
          <a:extLst>
            <a:ext uri="{FF2B5EF4-FFF2-40B4-BE49-F238E27FC236}">
              <a16:creationId xmlns:a16="http://schemas.microsoft.com/office/drawing/2014/main" id="{00000000-0008-0000-0700-00009A020000}"/>
            </a:ext>
          </a:extLst>
        </xdr:cNvPr>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68" name="楕円 667">
          <a:extLst>
            <a:ext uri="{FF2B5EF4-FFF2-40B4-BE49-F238E27FC236}">
              <a16:creationId xmlns:a16="http://schemas.microsoft.com/office/drawing/2014/main" id="{00000000-0008-0000-0700-00009C020000}"/>
            </a:ext>
          </a:extLst>
        </xdr:cNvPr>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70" name="楕円 669">
          <a:extLst>
            <a:ext uri="{FF2B5EF4-FFF2-40B4-BE49-F238E27FC236}">
              <a16:creationId xmlns:a16="http://schemas.microsoft.com/office/drawing/2014/main" id="{00000000-0008-0000-0700-00009E020000}"/>
            </a:ext>
          </a:extLst>
        </xdr:cNvPr>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9" name="正方形/長方形 678">
          <a:extLst>
            <a:ext uri="{FF2B5EF4-FFF2-40B4-BE49-F238E27FC236}">
              <a16:creationId xmlns:a16="http://schemas.microsoft.com/office/drawing/2014/main" id="{00000000-0008-0000-0700-0000A7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2" name="公債費グラフ枠">
          <a:extLst>
            <a:ext uri="{FF2B5EF4-FFF2-40B4-BE49-F238E27FC236}">
              <a16:creationId xmlns:a16="http://schemas.microsoft.com/office/drawing/2014/main" id="{00000000-0008-0000-0700-0000B4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3153</xdr:rowOff>
    </xdr:from>
    <xdr:to>
      <xdr:col>85</xdr:col>
      <xdr:colOff>126364</xdr:colOff>
      <xdr:row>98</xdr:row>
      <xdr:rowOff>54470</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6317595" y="15433653"/>
          <a:ext cx="1269" cy="14229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58297</xdr:rowOff>
    </xdr:from>
    <xdr:ext cx="469744" cy="259045"/>
    <xdr:sp macro="" textlink="">
      <xdr:nvSpPr>
        <xdr:cNvPr id="694" name="公債費最小値テキスト">
          <a:extLst>
            <a:ext uri="{FF2B5EF4-FFF2-40B4-BE49-F238E27FC236}">
              <a16:creationId xmlns:a16="http://schemas.microsoft.com/office/drawing/2014/main" id="{00000000-0008-0000-0700-0000B6020000}"/>
            </a:ext>
          </a:extLst>
        </xdr:cNvPr>
        <xdr:cNvSpPr txBox="1"/>
      </xdr:nvSpPr>
      <xdr:spPr>
        <a:xfrm>
          <a:off x="16370300" y="16860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54470</xdr:rowOff>
    </xdr:from>
    <xdr:to>
      <xdr:col>86</xdr:col>
      <xdr:colOff>25400</xdr:colOff>
      <xdr:row>98</xdr:row>
      <xdr:rowOff>54470</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6230600" y="16856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121280</xdr:rowOff>
    </xdr:from>
    <xdr:ext cx="599010" cy="259045"/>
    <xdr:sp macro="" textlink="">
      <xdr:nvSpPr>
        <xdr:cNvPr id="696" name="公債費最大値テキスト">
          <a:extLst>
            <a:ext uri="{FF2B5EF4-FFF2-40B4-BE49-F238E27FC236}">
              <a16:creationId xmlns:a16="http://schemas.microsoft.com/office/drawing/2014/main" id="{00000000-0008-0000-0700-0000B8020000}"/>
            </a:ext>
          </a:extLst>
        </xdr:cNvPr>
        <xdr:cNvSpPr txBox="1"/>
      </xdr:nvSpPr>
      <xdr:spPr>
        <a:xfrm>
          <a:off x="16370300" y="152088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164,933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3153</xdr:rowOff>
    </xdr:from>
    <xdr:to>
      <xdr:col>86</xdr:col>
      <xdr:colOff>25400</xdr:colOff>
      <xdr:row>90</xdr:row>
      <xdr:rowOff>3153</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6230600" y="154336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58136</xdr:rowOff>
    </xdr:from>
    <xdr:to>
      <xdr:col>85</xdr:col>
      <xdr:colOff>127000</xdr:colOff>
      <xdr:row>96</xdr:row>
      <xdr:rowOff>97501</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5481300" y="16517336"/>
          <a:ext cx="838200" cy="39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146268</xdr:rowOff>
    </xdr:from>
    <xdr:ext cx="534377" cy="259045"/>
    <xdr:sp macro="" textlink="">
      <xdr:nvSpPr>
        <xdr:cNvPr id="699" name="公債費平均値テキスト">
          <a:extLst>
            <a:ext uri="{FF2B5EF4-FFF2-40B4-BE49-F238E27FC236}">
              <a16:creationId xmlns:a16="http://schemas.microsoft.com/office/drawing/2014/main" id="{00000000-0008-0000-0700-0000BB020000}"/>
            </a:ext>
          </a:extLst>
        </xdr:cNvPr>
        <xdr:cNvSpPr txBox="1"/>
      </xdr:nvSpPr>
      <xdr:spPr>
        <a:xfrm>
          <a:off x="16370300" y="162625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123391</xdr:rowOff>
    </xdr:from>
    <xdr:to>
      <xdr:col>85</xdr:col>
      <xdr:colOff>177800</xdr:colOff>
      <xdr:row>96</xdr:row>
      <xdr:rowOff>53541</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6268700" y="16411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58136</xdr:rowOff>
    </xdr:from>
    <xdr:to>
      <xdr:col>81</xdr:col>
      <xdr:colOff>50800</xdr:colOff>
      <xdr:row>96</xdr:row>
      <xdr:rowOff>72546</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flipV="1">
          <a:off x="14592300" y="16517336"/>
          <a:ext cx="889000" cy="14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119945</xdr:rowOff>
    </xdr:from>
    <xdr:to>
      <xdr:col>81</xdr:col>
      <xdr:colOff>101600</xdr:colOff>
      <xdr:row>96</xdr:row>
      <xdr:rowOff>50095</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5430500" y="16407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66622</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5214111" y="16182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69565</xdr:rowOff>
    </xdr:from>
    <xdr:to>
      <xdr:col>76</xdr:col>
      <xdr:colOff>114300</xdr:colOff>
      <xdr:row>96</xdr:row>
      <xdr:rowOff>72546</xdr:rowOff>
    </xdr:to>
    <xdr:cxnSp macro="">
      <xdr:nvCxnSpPr>
        <xdr:cNvPr id="704" name="直線コネクタ 703">
          <a:extLst>
            <a:ext uri="{FF2B5EF4-FFF2-40B4-BE49-F238E27FC236}">
              <a16:creationId xmlns:a16="http://schemas.microsoft.com/office/drawing/2014/main" id="{00000000-0008-0000-0700-0000C0020000}"/>
            </a:ext>
          </a:extLst>
        </xdr:cNvPr>
        <xdr:cNvCxnSpPr/>
      </xdr:nvCxnSpPr>
      <xdr:spPr>
        <a:xfrm>
          <a:off x="13703300" y="16528765"/>
          <a:ext cx="889000" cy="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83514</xdr:rowOff>
    </xdr:from>
    <xdr:to>
      <xdr:col>76</xdr:col>
      <xdr:colOff>165100</xdr:colOff>
      <xdr:row>96</xdr:row>
      <xdr:rowOff>13664</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4541500" y="16371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30191</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4325111" y="16146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69565</xdr:rowOff>
    </xdr:from>
    <xdr:to>
      <xdr:col>71</xdr:col>
      <xdr:colOff>177800</xdr:colOff>
      <xdr:row>96</xdr:row>
      <xdr:rowOff>74933</xdr:rowOff>
    </xdr:to>
    <xdr:cxnSp macro="">
      <xdr:nvCxnSpPr>
        <xdr:cNvPr id="707" name="直線コネクタ 706">
          <a:extLst>
            <a:ext uri="{FF2B5EF4-FFF2-40B4-BE49-F238E27FC236}">
              <a16:creationId xmlns:a16="http://schemas.microsoft.com/office/drawing/2014/main" id="{00000000-0008-0000-0700-0000C3020000}"/>
            </a:ext>
          </a:extLst>
        </xdr:cNvPr>
        <xdr:cNvCxnSpPr/>
      </xdr:nvCxnSpPr>
      <xdr:spPr>
        <a:xfrm flipV="1">
          <a:off x="12814300" y="16528765"/>
          <a:ext cx="889000" cy="5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104170</xdr:rowOff>
    </xdr:from>
    <xdr:to>
      <xdr:col>72</xdr:col>
      <xdr:colOff>38100</xdr:colOff>
      <xdr:row>96</xdr:row>
      <xdr:rowOff>34320</xdr:rowOff>
    </xdr:to>
    <xdr:sp macro="" textlink="">
      <xdr:nvSpPr>
        <xdr:cNvPr id="708" name="フローチャート: 判断 707">
          <a:extLst>
            <a:ext uri="{FF2B5EF4-FFF2-40B4-BE49-F238E27FC236}">
              <a16:creationId xmlns:a16="http://schemas.microsoft.com/office/drawing/2014/main" id="{00000000-0008-0000-0700-0000C4020000}"/>
            </a:ext>
          </a:extLst>
        </xdr:cNvPr>
        <xdr:cNvSpPr/>
      </xdr:nvSpPr>
      <xdr:spPr>
        <a:xfrm>
          <a:off x="13652500" y="1639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50847</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436111" y="16167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126902</xdr:rowOff>
    </xdr:from>
    <xdr:to>
      <xdr:col>67</xdr:col>
      <xdr:colOff>101600</xdr:colOff>
      <xdr:row>96</xdr:row>
      <xdr:rowOff>57052</xdr:rowOff>
    </xdr:to>
    <xdr:sp macro="" textlink="">
      <xdr:nvSpPr>
        <xdr:cNvPr id="710" name="フローチャート: 判断 709">
          <a:extLst>
            <a:ext uri="{FF2B5EF4-FFF2-40B4-BE49-F238E27FC236}">
              <a16:creationId xmlns:a16="http://schemas.microsoft.com/office/drawing/2014/main" id="{00000000-0008-0000-0700-0000C6020000}"/>
            </a:ext>
          </a:extLst>
        </xdr:cNvPr>
        <xdr:cNvSpPr/>
      </xdr:nvSpPr>
      <xdr:spPr>
        <a:xfrm>
          <a:off x="12763500" y="16414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73579</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547111" y="16189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46701</xdr:rowOff>
    </xdr:from>
    <xdr:to>
      <xdr:col>85</xdr:col>
      <xdr:colOff>177800</xdr:colOff>
      <xdr:row>96</xdr:row>
      <xdr:rowOff>148301</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6268700" y="16505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25128</xdr:rowOff>
    </xdr:from>
    <xdr:ext cx="534377" cy="259045"/>
    <xdr:sp macro="" textlink="">
      <xdr:nvSpPr>
        <xdr:cNvPr id="718" name="公債費該当値テキスト">
          <a:extLst>
            <a:ext uri="{FF2B5EF4-FFF2-40B4-BE49-F238E27FC236}">
              <a16:creationId xmlns:a16="http://schemas.microsoft.com/office/drawing/2014/main" id="{00000000-0008-0000-0700-0000CE020000}"/>
            </a:ext>
          </a:extLst>
        </xdr:cNvPr>
        <xdr:cNvSpPr txBox="1"/>
      </xdr:nvSpPr>
      <xdr:spPr>
        <a:xfrm>
          <a:off x="16370300" y="16484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7336</xdr:rowOff>
    </xdr:from>
    <xdr:to>
      <xdr:col>81</xdr:col>
      <xdr:colOff>101600</xdr:colOff>
      <xdr:row>96</xdr:row>
      <xdr:rowOff>108936</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5430500" y="16466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100063</xdr:rowOff>
    </xdr:from>
    <xdr:ext cx="534377"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5214111" y="16559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21746</xdr:rowOff>
    </xdr:from>
    <xdr:to>
      <xdr:col>76</xdr:col>
      <xdr:colOff>165100</xdr:colOff>
      <xdr:row>96</xdr:row>
      <xdr:rowOff>123346</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4541500" y="16480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114473</xdr:rowOff>
    </xdr:from>
    <xdr:ext cx="534377"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4325111" y="16573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18765</xdr:rowOff>
    </xdr:from>
    <xdr:to>
      <xdr:col>72</xdr:col>
      <xdr:colOff>38100</xdr:colOff>
      <xdr:row>96</xdr:row>
      <xdr:rowOff>120365</xdr:rowOff>
    </xdr:to>
    <xdr:sp macro="" textlink="">
      <xdr:nvSpPr>
        <xdr:cNvPr id="723" name="楕円 722">
          <a:extLst>
            <a:ext uri="{FF2B5EF4-FFF2-40B4-BE49-F238E27FC236}">
              <a16:creationId xmlns:a16="http://schemas.microsoft.com/office/drawing/2014/main" id="{00000000-0008-0000-0700-0000D3020000}"/>
            </a:ext>
          </a:extLst>
        </xdr:cNvPr>
        <xdr:cNvSpPr/>
      </xdr:nvSpPr>
      <xdr:spPr>
        <a:xfrm>
          <a:off x="13652500" y="16477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111492</xdr:rowOff>
    </xdr:from>
    <xdr:ext cx="534377"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3436111" y="16570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24133</xdr:rowOff>
    </xdr:from>
    <xdr:to>
      <xdr:col>67</xdr:col>
      <xdr:colOff>101600</xdr:colOff>
      <xdr:row>96</xdr:row>
      <xdr:rowOff>125733</xdr:rowOff>
    </xdr:to>
    <xdr:sp macro="" textlink="">
      <xdr:nvSpPr>
        <xdr:cNvPr id="725" name="楕円 724">
          <a:extLst>
            <a:ext uri="{FF2B5EF4-FFF2-40B4-BE49-F238E27FC236}">
              <a16:creationId xmlns:a16="http://schemas.microsoft.com/office/drawing/2014/main" id="{00000000-0008-0000-0700-0000D5020000}"/>
            </a:ext>
          </a:extLst>
        </xdr:cNvPr>
        <xdr:cNvSpPr/>
      </xdr:nvSpPr>
      <xdr:spPr>
        <a:xfrm>
          <a:off x="12763500" y="1648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116860</xdr:rowOff>
    </xdr:from>
    <xdr:ext cx="534377"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2547111" y="16576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35577</xdr:rowOff>
    </xdr:from>
    <xdr:ext cx="377026"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9" name="諸支出金グラフ枠">
          <a:extLst>
            <a:ext uri="{FF2B5EF4-FFF2-40B4-BE49-F238E27FC236}">
              <a16:creationId xmlns:a16="http://schemas.microsoft.com/office/drawing/2014/main" id="{00000000-0008-0000-0700-0000ED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6350</xdr:rowOff>
    </xdr:from>
    <xdr:to>
      <xdr:col>116</xdr:col>
      <xdr:colOff>62864</xdr:colOff>
      <xdr:row>39</xdr:row>
      <xdr:rowOff>44450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flipV="1">
          <a:off x="22159595" y="5321300"/>
          <a:ext cx="1269"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70121</xdr:rowOff>
    </xdr:from>
    <xdr:ext cx="249299" cy="259045"/>
    <xdr:sp macro="" textlink="">
      <xdr:nvSpPr>
        <xdr:cNvPr id="751" name="諸支出金最小値テキスト">
          <a:extLst>
            <a:ext uri="{FF2B5EF4-FFF2-40B4-BE49-F238E27FC236}">
              <a16:creationId xmlns:a16="http://schemas.microsoft.com/office/drawing/2014/main" id="{00000000-0008-0000-0700-0000EF020000}"/>
            </a:ext>
          </a:extLst>
        </xdr:cNvPr>
        <xdr:cNvSpPr txBox="1"/>
      </xdr:nvSpPr>
      <xdr:spPr>
        <a:xfrm>
          <a:off x="22212300" y="675667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124477</xdr:rowOff>
    </xdr:from>
    <xdr:ext cx="469744" cy="259045"/>
    <xdr:sp macro="" textlink="">
      <xdr:nvSpPr>
        <xdr:cNvPr id="753" name="諸支出金最大値テキスト">
          <a:extLst>
            <a:ext uri="{FF2B5EF4-FFF2-40B4-BE49-F238E27FC236}">
              <a16:creationId xmlns:a16="http://schemas.microsoft.com/office/drawing/2014/main" id="{00000000-0008-0000-0700-0000F1020000}"/>
            </a:ext>
          </a:extLst>
        </xdr:cNvPr>
        <xdr:cNvSpPr txBox="1"/>
      </xdr:nvSpPr>
      <xdr:spPr>
        <a:xfrm>
          <a:off x="22212300" y="5096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1,850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6350</xdr:rowOff>
    </xdr:from>
    <xdr:to>
      <xdr:col>116</xdr:col>
      <xdr:colOff>152400</xdr:colOff>
      <xdr:row>31</xdr:row>
      <xdr:rowOff>6350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2072600" y="5321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159021</xdr:rowOff>
    </xdr:from>
    <xdr:ext cx="313932" cy="259045"/>
    <xdr:sp macro="" textlink="">
      <xdr:nvSpPr>
        <xdr:cNvPr id="756" name="諸支出金平均値テキスト">
          <a:extLst>
            <a:ext uri="{FF2B5EF4-FFF2-40B4-BE49-F238E27FC236}">
              <a16:creationId xmlns:a16="http://schemas.microsoft.com/office/drawing/2014/main" id="{00000000-0008-0000-0700-0000F4020000}"/>
            </a:ext>
          </a:extLst>
        </xdr:cNvPr>
        <xdr:cNvSpPr txBox="1"/>
      </xdr:nvSpPr>
      <xdr:spPr>
        <a:xfrm>
          <a:off x="22212300" y="6502671"/>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136144</xdr:rowOff>
    </xdr:from>
    <xdr:to>
      <xdr:col>116</xdr:col>
      <xdr:colOff>114300</xdr:colOff>
      <xdr:row>39</xdr:row>
      <xdr:rowOff>66294</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22110700" y="6651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152146</xdr:rowOff>
    </xdr:from>
    <xdr:to>
      <xdr:col>112</xdr:col>
      <xdr:colOff>38100</xdr:colOff>
      <xdr:row>39</xdr:row>
      <xdr:rowOff>82296</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21272500" y="6667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98823</xdr:rowOff>
    </xdr:from>
    <xdr:ext cx="313932"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166333" y="644247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114046</xdr:rowOff>
    </xdr:from>
    <xdr:to>
      <xdr:col>107</xdr:col>
      <xdr:colOff>101600</xdr:colOff>
      <xdr:row>39</xdr:row>
      <xdr:rowOff>44196</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20383500" y="6629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60723</xdr:rowOff>
    </xdr:from>
    <xdr:ext cx="313932"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0277333" y="640437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4" name="直線コネクタ 763">
          <a:extLst>
            <a:ext uri="{FF2B5EF4-FFF2-40B4-BE49-F238E27FC236}">
              <a16:creationId xmlns:a16="http://schemas.microsoft.com/office/drawing/2014/main" id="{00000000-0008-0000-0700-0000FC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152908</xdr:rowOff>
    </xdr:from>
    <xdr:to>
      <xdr:col>102</xdr:col>
      <xdr:colOff>165100</xdr:colOff>
      <xdr:row>39</xdr:row>
      <xdr:rowOff>83058</xdr:rowOff>
    </xdr:to>
    <xdr:sp macro="" textlink="">
      <xdr:nvSpPr>
        <xdr:cNvPr id="765" name="フローチャート: 判断 764">
          <a:extLst>
            <a:ext uri="{FF2B5EF4-FFF2-40B4-BE49-F238E27FC236}">
              <a16:creationId xmlns:a16="http://schemas.microsoft.com/office/drawing/2014/main" id="{00000000-0008-0000-0700-0000FD020000}"/>
            </a:ext>
          </a:extLst>
        </xdr:cNvPr>
        <xdr:cNvSpPr/>
      </xdr:nvSpPr>
      <xdr:spPr>
        <a:xfrm>
          <a:off x="19494500" y="6668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99585</xdr:rowOff>
    </xdr:from>
    <xdr:ext cx="313932"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9388333" y="644323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7" name="フローチャート: 判断 766">
          <a:extLst>
            <a:ext uri="{FF2B5EF4-FFF2-40B4-BE49-F238E27FC236}">
              <a16:creationId xmlns:a16="http://schemas.microsoft.com/office/drawing/2014/main" id="{00000000-0008-0000-0700-0000FF020000}"/>
            </a:ext>
          </a:extLst>
        </xdr:cNvPr>
        <xdr:cNvSpPr/>
      </xdr:nvSpPr>
      <xdr:spPr>
        <a:xfrm>
          <a:off x="186055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114571</xdr:rowOff>
    </xdr:from>
    <xdr:ext cx="249299" cy="259045"/>
    <xdr:sp macro="" textlink="">
      <xdr:nvSpPr>
        <xdr:cNvPr id="775" name="諸支出金該当値テキスト">
          <a:extLst>
            <a:ext uri="{FF2B5EF4-FFF2-40B4-BE49-F238E27FC236}">
              <a16:creationId xmlns:a16="http://schemas.microsoft.com/office/drawing/2014/main" id="{00000000-0008-0000-0700-000007030000}"/>
            </a:ext>
          </a:extLst>
        </xdr:cNvPr>
        <xdr:cNvSpPr txBox="1"/>
      </xdr:nvSpPr>
      <xdr:spPr>
        <a:xfrm>
          <a:off x="22212300" y="662967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80" name="楕円 779">
          <a:extLst>
            <a:ext uri="{FF2B5EF4-FFF2-40B4-BE49-F238E27FC236}">
              <a16:creationId xmlns:a16="http://schemas.microsoft.com/office/drawing/2014/main" id="{00000000-0008-0000-0700-00000C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82" name="楕円 781">
          <a:extLst>
            <a:ext uri="{FF2B5EF4-FFF2-40B4-BE49-F238E27FC236}">
              <a16:creationId xmlns:a16="http://schemas.microsoft.com/office/drawing/2014/main" id="{00000000-0008-0000-0700-00000E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37</xdr:row>
      <xdr:rowOff>111777</xdr:rowOff>
    </xdr:from>
    <xdr:ext cx="249299"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531650"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8" name="前年度繰上充用金グラフ枠">
          <a:extLst>
            <a:ext uri="{FF2B5EF4-FFF2-40B4-BE49-F238E27FC236}">
              <a16:creationId xmlns:a16="http://schemas.microsoft.com/office/drawing/2014/main" id="{00000000-0008-0000-0700-00001E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0" name="前年度繰上充用金最小値テキスト">
          <a:extLst>
            <a:ext uri="{FF2B5EF4-FFF2-40B4-BE49-F238E27FC236}">
              <a16:creationId xmlns:a16="http://schemas.microsoft.com/office/drawing/2014/main" id="{00000000-0008-0000-0700-000020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2" name="前年度繰上充用金最大値テキスト">
          <a:extLst>
            <a:ext uri="{FF2B5EF4-FFF2-40B4-BE49-F238E27FC236}">
              <a16:creationId xmlns:a16="http://schemas.microsoft.com/office/drawing/2014/main" id="{00000000-0008-0000-0700-000022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5" name="前年度繰上充用金平均値テキスト">
          <a:extLst>
            <a:ext uri="{FF2B5EF4-FFF2-40B4-BE49-F238E27FC236}">
              <a16:creationId xmlns:a16="http://schemas.microsoft.com/office/drawing/2014/main" id="{00000000-0008-0000-0700-000025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3" name="直線コネクタ 812">
          <a:extLst>
            <a:ext uri="{FF2B5EF4-FFF2-40B4-BE49-F238E27FC236}">
              <a16:creationId xmlns:a16="http://schemas.microsoft.com/office/drawing/2014/main" id="{00000000-0008-0000-0700-00002D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4" name="フローチャート: 判断 813">
          <a:extLst>
            <a:ext uri="{FF2B5EF4-FFF2-40B4-BE49-F238E27FC236}">
              <a16:creationId xmlns:a16="http://schemas.microsoft.com/office/drawing/2014/main" id="{00000000-0008-0000-0700-00002E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6" name="フローチャート: 判断 815">
          <a:extLst>
            <a:ext uri="{FF2B5EF4-FFF2-40B4-BE49-F238E27FC236}">
              <a16:creationId xmlns:a16="http://schemas.microsoft.com/office/drawing/2014/main" id="{00000000-0008-0000-0700-000030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4" name="前年度繰上充用金該当値テキスト">
          <a:extLst>
            <a:ext uri="{FF2B5EF4-FFF2-40B4-BE49-F238E27FC236}">
              <a16:creationId xmlns:a16="http://schemas.microsoft.com/office/drawing/2014/main" id="{00000000-0008-0000-0700-000038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9" name="楕円 828">
          <a:extLst>
            <a:ext uri="{FF2B5EF4-FFF2-40B4-BE49-F238E27FC236}">
              <a16:creationId xmlns:a16="http://schemas.microsoft.com/office/drawing/2014/main" id="{00000000-0008-0000-0700-00003D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1" name="楕円 830">
          <a:extLst>
            <a:ext uri="{FF2B5EF4-FFF2-40B4-BE49-F238E27FC236}">
              <a16:creationId xmlns:a16="http://schemas.microsoft.com/office/drawing/2014/main" id="{00000000-0008-0000-0700-00003F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3" name="正方形/長方形 832">
          <a:extLst>
            <a:ext uri="{FF2B5EF4-FFF2-40B4-BE49-F238E27FC236}">
              <a16:creationId xmlns:a16="http://schemas.microsoft.com/office/drawing/2014/main" id="{00000000-0008-0000-0700-000041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4" name="正方形/長方形 833">
          <a:extLst>
            <a:ext uri="{FF2B5EF4-FFF2-40B4-BE49-F238E27FC236}">
              <a16:creationId xmlns:a16="http://schemas.microsoft.com/office/drawing/2014/main" id="{00000000-0008-0000-0700-000042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5" name="テキスト ボックス 834">
          <a:extLst>
            <a:ext uri="{FF2B5EF4-FFF2-40B4-BE49-F238E27FC236}">
              <a16:creationId xmlns:a16="http://schemas.microsoft.com/office/drawing/2014/main" id="{00000000-0008-0000-0700-000043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　議会費は、住民一人当たり</a:t>
          </a:r>
          <a:r>
            <a:rPr kumimoji="1" lang="en-US" altLang="ja-JP" sz="1300">
              <a:solidFill>
                <a:schemeClr val="tx1"/>
              </a:solidFill>
              <a:latin typeface="ＭＳ Ｐゴシック" panose="020B0600070205080204" pitchFamily="50" charset="-128"/>
              <a:ea typeface="ＭＳ Ｐゴシック" panose="020B0600070205080204" pitchFamily="50" charset="-128"/>
            </a:rPr>
            <a:t>6,021</a:t>
          </a:r>
          <a:r>
            <a:rPr kumimoji="1" lang="ja-JP" altLang="en-US" sz="1300">
              <a:solidFill>
                <a:schemeClr val="tx1"/>
              </a:solidFill>
              <a:latin typeface="ＭＳ Ｐゴシック" panose="020B0600070205080204" pitchFamily="50" charset="-128"/>
              <a:ea typeface="ＭＳ Ｐゴシック" panose="020B0600070205080204" pitchFamily="50" charset="-128"/>
            </a:rPr>
            <a:t>円となっており、前年度に比べ</a:t>
          </a:r>
          <a:r>
            <a:rPr kumimoji="1" lang="en-US" altLang="ja-JP" sz="1300">
              <a:solidFill>
                <a:schemeClr val="tx1"/>
              </a:solidFill>
              <a:latin typeface="ＭＳ Ｐゴシック" panose="020B0600070205080204" pitchFamily="50" charset="-128"/>
              <a:ea typeface="ＭＳ Ｐゴシック" panose="020B0600070205080204" pitchFamily="50" charset="-128"/>
            </a:rPr>
            <a:t>1,523</a:t>
          </a:r>
          <a:r>
            <a:rPr kumimoji="1" lang="ja-JP" altLang="en-US" sz="1300">
              <a:solidFill>
                <a:schemeClr val="tx1"/>
              </a:solidFill>
              <a:latin typeface="ＭＳ Ｐゴシック" panose="020B0600070205080204" pitchFamily="50" charset="-128"/>
              <a:ea typeface="ＭＳ Ｐゴシック" panose="020B0600070205080204" pitchFamily="50" charset="-128"/>
            </a:rPr>
            <a:t>円の減となった。この主な要因は議会議場等音響設備改修事業が完了したことによるものである。総務費は、住民一人あたり</a:t>
          </a:r>
          <a:r>
            <a:rPr kumimoji="1" lang="en-US" altLang="ja-JP" sz="1300">
              <a:solidFill>
                <a:schemeClr val="tx1"/>
              </a:solidFill>
              <a:latin typeface="ＭＳ Ｐゴシック" panose="020B0600070205080204" pitchFamily="50" charset="-128"/>
              <a:ea typeface="ＭＳ Ｐゴシック" panose="020B0600070205080204" pitchFamily="50" charset="-128"/>
            </a:rPr>
            <a:t>70,918</a:t>
          </a:r>
          <a:r>
            <a:rPr kumimoji="1" lang="ja-JP" altLang="en-US" sz="1300">
              <a:solidFill>
                <a:schemeClr val="tx1"/>
              </a:solidFill>
              <a:latin typeface="ＭＳ Ｐゴシック" panose="020B0600070205080204" pitchFamily="50" charset="-128"/>
              <a:ea typeface="ＭＳ Ｐゴシック" panose="020B0600070205080204" pitchFamily="50" charset="-128"/>
            </a:rPr>
            <a:t>円となっており、類似団体内平均値を下回って推移している。令和</a:t>
          </a:r>
          <a:r>
            <a:rPr kumimoji="1" lang="en-US" altLang="ja-JP" sz="1300">
              <a:solidFill>
                <a:schemeClr val="tx1"/>
              </a:solidFill>
              <a:latin typeface="ＭＳ Ｐゴシック" panose="020B0600070205080204" pitchFamily="50" charset="-128"/>
              <a:ea typeface="ＭＳ Ｐゴシック" panose="020B0600070205080204" pitchFamily="50" charset="-128"/>
            </a:rPr>
            <a:t>2</a:t>
          </a:r>
          <a:r>
            <a:rPr kumimoji="1" lang="ja-JP" altLang="en-US" sz="1300">
              <a:solidFill>
                <a:schemeClr val="tx1"/>
              </a:solidFill>
              <a:latin typeface="ＭＳ Ｐゴシック" panose="020B0600070205080204" pitchFamily="50" charset="-128"/>
              <a:ea typeface="ＭＳ Ｐゴシック" panose="020B0600070205080204" pitchFamily="50" charset="-128"/>
            </a:rPr>
            <a:t>年度は特別定額給付金に係る経費などの影響により大幅な増となったが、令和</a:t>
          </a:r>
          <a:r>
            <a:rPr kumimoji="1" lang="en-US" altLang="ja-JP" sz="1300">
              <a:solidFill>
                <a:schemeClr val="tx1"/>
              </a:solidFill>
              <a:latin typeface="ＭＳ Ｐゴシック" panose="020B0600070205080204" pitchFamily="50" charset="-128"/>
              <a:ea typeface="ＭＳ Ｐゴシック" panose="020B0600070205080204" pitchFamily="50" charset="-128"/>
            </a:rPr>
            <a:t>3</a:t>
          </a:r>
          <a:r>
            <a:rPr kumimoji="1" lang="ja-JP" altLang="en-US" sz="1300">
              <a:solidFill>
                <a:schemeClr val="tx1"/>
              </a:solidFill>
              <a:latin typeface="ＭＳ Ｐゴシック" panose="020B0600070205080204" pitchFamily="50" charset="-128"/>
              <a:ea typeface="ＭＳ Ｐゴシック" panose="020B0600070205080204" pitchFamily="50" charset="-128"/>
            </a:rPr>
            <a:t>年度は例年並みに戻り、令和</a:t>
          </a:r>
          <a:r>
            <a:rPr kumimoji="1" lang="en-US" altLang="ja-JP" sz="1300">
              <a:solidFill>
                <a:schemeClr val="tx1"/>
              </a:solidFill>
              <a:latin typeface="ＭＳ Ｐゴシック" panose="020B0600070205080204" pitchFamily="50" charset="-128"/>
              <a:ea typeface="ＭＳ Ｐゴシック" panose="020B0600070205080204" pitchFamily="50" charset="-128"/>
            </a:rPr>
            <a:t>4</a:t>
          </a:r>
          <a:r>
            <a:rPr kumimoji="1" lang="ja-JP" altLang="en-US" sz="1300">
              <a:solidFill>
                <a:schemeClr val="tx1"/>
              </a:solidFill>
              <a:latin typeface="ＭＳ Ｐゴシック" panose="020B0600070205080204" pitchFamily="50" charset="-128"/>
              <a:ea typeface="ＭＳ Ｐゴシック" panose="020B0600070205080204" pitchFamily="50" charset="-128"/>
            </a:rPr>
            <a:t>年度以降は積立金の増加や庁舎に係る改修事業、定額減税補足給付などの事業により、それぞれの年度で増加傾向となった。民生費は、認定こども園施設型給付費や介護給付・訓練等給付費、児童発達支援事業費の増加により、前年度に比べ</a:t>
          </a:r>
          <a:r>
            <a:rPr kumimoji="1" lang="en-US" altLang="ja-JP" sz="1300">
              <a:solidFill>
                <a:schemeClr val="tx1"/>
              </a:solidFill>
              <a:latin typeface="ＭＳ Ｐゴシック" panose="020B0600070205080204" pitchFamily="50" charset="-128"/>
              <a:ea typeface="ＭＳ Ｐゴシック" panose="020B0600070205080204" pitchFamily="50" charset="-128"/>
            </a:rPr>
            <a:t>5,680</a:t>
          </a:r>
          <a:r>
            <a:rPr kumimoji="1" lang="ja-JP" altLang="en-US" sz="1300">
              <a:solidFill>
                <a:schemeClr val="tx1"/>
              </a:solidFill>
              <a:latin typeface="ＭＳ Ｐゴシック" panose="020B0600070205080204" pitchFamily="50" charset="-128"/>
              <a:ea typeface="ＭＳ Ｐゴシック" panose="020B0600070205080204" pitchFamily="50" charset="-128"/>
            </a:rPr>
            <a:t>円の増となった。衛生費は、クリーンセンターに係る更新工事を完了した令和</a:t>
          </a:r>
          <a:r>
            <a:rPr kumimoji="1" lang="en-US" altLang="ja-JP" sz="1300">
              <a:solidFill>
                <a:schemeClr val="tx1"/>
              </a:solidFill>
              <a:latin typeface="ＭＳ Ｐゴシック" panose="020B0600070205080204" pitchFamily="50" charset="-128"/>
              <a:ea typeface="ＭＳ Ｐゴシック" panose="020B0600070205080204" pitchFamily="50" charset="-128"/>
            </a:rPr>
            <a:t>4</a:t>
          </a:r>
          <a:r>
            <a:rPr kumimoji="1" lang="ja-JP" altLang="en-US" sz="1300">
              <a:solidFill>
                <a:schemeClr val="tx1"/>
              </a:solidFill>
              <a:latin typeface="ＭＳ Ｐゴシック" panose="020B0600070205080204" pitchFamily="50" charset="-128"/>
              <a:ea typeface="ＭＳ Ｐゴシック" panose="020B0600070205080204" pitchFamily="50" charset="-128"/>
            </a:rPr>
            <a:t>年度以降、大規模な改修工事等がなく、さらに令和</a:t>
          </a:r>
          <a:r>
            <a:rPr kumimoji="1" lang="en-US" altLang="ja-JP" sz="1300">
              <a:solidFill>
                <a:schemeClr val="tx1"/>
              </a:solidFill>
              <a:latin typeface="ＭＳ Ｐゴシック" panose="020B0600070205080204" pitchFamily="50" charset="-128"/>
              <a:ea typeface="ＭＳ Ｐゴシック" panose="020B0600070205080204" pitchFamily="50" charset="-128"/>
            </a:rPr>
            <a:t>6</a:t>
          </a:r>
          <a:r>
            <a:rPr kumimoji="1" lang="ja-JP" altLang="en-US" sz="1300">
              <a:solidFill>
                <a:schemeClr val="tx1"/>
              </a:solidFill>
              <a:latin typeface="ＭＳ Ｐゴシック" panose="020B0600070205080204" pitchFamily="50" charset="-128"/>
              <a:ea typeface="ＭＳ Ｐゴシック" panose="020B0600070205080204" pitchFamily="50" charset="-128"/>
            </a:rPr>
            <a:t>年度からは公民連携によるごみ処理事業を開始したことなどから、類似団体内平均値と比べて比率が低くなっている。教育費は、町民運動場改修工事や東忠岡認定こども園整備工事の完了により、前年度に比べ</a:t>
          </a:r>
          <a:r>
            <a:rPr kumimoji="1" lang="en-US" altLang="ja-JP" sz="1300">
              <a:solidFill>
                <a:schemeClr val="tx1"/>
              </a:solidFill>
              <a:latin typeface="ＭＳ Ｐゴシック" panose="020B0600070205080204" pitchFamily="50" charset="-128"/>
              <a:ea typeface="ＭＳ Ｐゴシック" panose="020B0600070205080204" pitchFamily="50" charset="-128"/>
            </a:rPr>
            <a:t>27,771</a:t>
          </a:r>
          <a:r>
            <a:rPr kumimoji="1" lang="ja-JP" altLang="en-US" sz="1300">
              <a:solidFill>
                <a:schemeClr val="tx1"/>
              </a:solidFill>
              <a:latin typeface="ＭＳ Ｐゴシック" panose="020B0600070205080204" pitchFamily="50" charset="-128"/>
              <a:ea typeface="ＭＳ Ｐゴシック" panose="020B0600070205080204" pitchFamily="50" charset="-128"/>
            </a:rPr>
            <a:t>円の減となった。</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大阪府忠岡町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en-US" sz="1400">
              <a:solidFill>
                <a:schemeClr val="tx1"/>
              </a:solidFill>
              <a:latin typeface="ＭＳ ゴシック" pitchFamily="49" charset="-128"/>
              <a:ea typeface="ＭＳ ゴシック" pitchFamily="49" charset="-128"/>
            </a:rPr>
            <a:t>令和</a:t>
          </a:r>
          <a:r>
            <a:rPr kumimoji="1" lang="en-US" altLang="ja-JP" sz="1400">
              <a:solidFill>
                <a:schemeClr val="tx1"/>
              </a:solidFill>
              <a:latin typeface="ＭＳ ゴシック" pitchFamily="49" charset="-128"/>
              <a:ea typeface="ＭＳ ゴシック" pitchFamily="49" charset="-128"/>
            </a:rPr>
            <a:t>6</a:t>
          </a:r>
          <a:r>
            <a:rPr kumimoji="1" lang="ja-JP" altLang="en-US" sz="1400">
              <a:solidFill>
                <a:schemeClr val="tx1"/>
              </a:solidFill>
              <a:latin typeface="ＭＳ ゴシック" pitchFamily="49" charset="-128"/>
              <a:ea typeface="ＭＳ ゴシック" pitchFamily="49" charset="-128"/>
            </a:rPr>
            <a:t>年度においては、歳入において普通交付税が増となったことを受け、令和</a:t>
          </a:r>
          <a:r>
            <a:rPr kumimoji="1" lang="en-US" altLang="ja-JP" sz="1400">
              <a:solidFill>
                <a:schemeClr val="tx1"/>
              </a:solidFill>
              <a:latin typeface="ＭＳ ゴシック" pitchFamily="49" charset="-128"/>
              <a:ea typeface="ＭＳ ゴシック" pitchFamily="49" charset="-128"/>
            </a:rPr>
            <a:t>5</a:t>
          </a:r>
          <a:r>
            <a:rPr kumimoji="1" lang="ja-JP" altLang="en-US" sz="1400">
              <a:solidFill>
                <a:schemeClr val="tx1"/>
              </a:solidFill>
              <a:latin typeface="ＭＳ ゴシック" pitchFamily="49" charset="-128"/>
              <a:ea typeface="ＭＳ ゴシック" pitchFamily="49" charset="-128"/>
            </a:rPr>
            <a:t>年度に続き、財政調整基金を取り崩すことなく、実質単年度収支は黒字となった。</a:t>
          </a:r>
        </a:p>
        <a:p>
          <a:r>
            <a:rPr kumimoji="1" lang="ja-JP" altLang="en-US" sz="1400">
              <a:solidFill>
                <a:schemeClr val="tx1"/>
              </a:solidFill>
              <a:latin typeface="ＭＳ ゴシック" pitchFamily="49" charset="-128"/>
              <a:ea typeface="ＭＳ ゴシック" pitchFamily="49" charset="-128"/>
            </a:rPr>
            <a:t>　財政調整基金残高については、中長期的な見通しのもとに、決算剰余金及びふるさと忠岡応援寄附金の積立等に伴い増加し、標準財政規模比は</a:t>
          </a:r>
          <a:r>
            <a:rPr kumimoji="1" lang="en-US" altLang="ja-JP" sz="1400">
              <a:solidFill>
                <a:schemeClr val="tx1"/>
              </a:solidFill>
              <a:latin typeface="ＭＳ ゴシック" pitchFamily="49" charset="-128"/>
              <a:ea typeface="ＭＳ ゴシック" pitchFamily="49" charset="-128"/>
            </a:rPr>
            <a:t>40.14</a:t>
          </a:r>
          <a:r>
            <a:rPr kumimoji="1" lang="ja-JP" altLang="en-US" sz="1400">
              <a:solidFill>
                <a:schemeClr val="tx1"/>
              </a:solidFill>
              <a:latin typeface="ＭＳ ゴシック" pitchFamily="49" charset="-128"/>
              <a:ea typeface="ＭＳ ゴシック" pitchFamily="49" charset="-128"/>
            </a:rPr>
            <a:t>％となっている。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大阪府忠岡町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tx1"/>
              </a:solidFill>
              <a:latin typeface="ＭＳ ゴシック" pitchFamily="49" charset="-128"/>
              <a:ea typeface="ＭＳ ゴシック" pitchFamily="49" charset="-128"/>
            </a:rPr>
            <a:t>　一般会計についての分析は、別紙（</a:t>
          </a:r>
          <a:r>
            <a:rPr kumimoji="1" lang="en-US" altLang="ja-JP" sz="1400">
              <a:solidFill>
                <a:schemeClr val="tx1"/>
              </a:solidFill>
              <a:latin typeface="ＭＳ ゴシック" pitchFamily="49" charset="-128"/>
              <a:ea typeface="ＭＳ ゴシック" pitchFamily="49" charset="-128"/>
            </a:rPr>
            <a:t>7</a:t>
          </a:r>
          <a:r>
            <a:rPr kumimoji="1" lang="ja-JP" altLang="en-US" sz="1400">
              <a:solidFill>
                <a:schemeClr val="tx1"/>
              </a:solidFill>
              <a:latin typeface="ＭＳ ゴシック" pitchFamily="49" charset="-128"/>
              <a:ea typeface="ＭＳ ゴシック" pitchFamily="49" charset="-128"/>
            </a:rPr>
            <a:t>）実質収支比率等に係る経年分析のとおりである。それ以外としては国民健康保険事業勘定特別会計が平成</a:t>
          </a:r>
          <a:r>
            <a:rPr kumimoji="1" lang="en-US" altLang="ja-JP" sz="1400">
              <a:solidFill>
                <a:schemeClr val="tx1"/>
              </a:solidFill>
              <a:latin typeface="ＭＳ ゴシック" pitchFamily="49" charset="-128"/>
              <a:ea typeface="ＭＳ ゴシック" pitchFamily="49" charset="-128"/>
            </a:rPr>
            <a:t>28</a:t>
          </a:r>
          <a:r>
            <a:rPr kumimoji="1" lang="ja-JP" altLang="en-US" sz="1400">
              <a:solidFill>
                <a:schemeClr val="tx1"/>
              </a:solidFill>
              <a:latin typeface="ＭＳ ゴシック" pitchFamily="49" charset="-128"/>
              <a:ea typeface="ＭＳ ゴシック" pitchFamily="49" charset="-128"/>
            </a:rPr>
            <a:t>年度まで</a:t>
          </a:r>
          <a:r>
            <a:rPr kumimoji="1" lang="en-US" altLang="ja-JP" sz="1400">
              <a:solidFill>
                <a:schemeClr val="tx1"/>
              </a:solidFill>
              <a:latin typeface="ＭＳ ゴシック" pitchFamily="49" charset="-128"/>
              <a:ea typeface="ＭＳ ゴシック" pitchFamily="49" charset="-128"/>
            </a:rPr>
            <a:t>15</a:t>
          </a:r>
          <a:r>
            <a:rPr kumimoji="1" lang="ja-JP" altLang="en-US" sz="1400">
              <a:solidFill>
                <a:schemeClr val="tx1"/>
              </a:solidFill>
              <a:latin typeface="ＭＳ ゴシック" pitchFamily="49" charset="-128"/>
              <a:ea typeface="ＭＳ ゴシック" pitchFamily="49" charset="-128"/>
            </a:rPr>
            <a:t>年連続で赤字決算となっていたが、平成</a:t>
          </a:r>
          <a:r>
            <a:rPr kumimoji="1" lang="en-US" altLang="ja-JP" sz="1400">
              <a:solidFill>
                <a:schemeClr val="tx1"/>
              </a:solidFill>
              <a:latin typeface="ＭＳ ゴシック" pitchFamily="49" charset="-128"/>
              <a:ea typeface="ＭＳ ゴシック" pitchFamily="49" charset="-128"/>
            </a:rPr>
            <a:t>29</a:t>
          </a:r>
          <a:r>
            <a:rPr kumimoji="1" lang="ja-JP" altLang="en-US" sz="1400">
              <a:solidFill>
                <a:schemeClr val="tx1"/>
              </a:solidFill>
              <a:latin typeface="ＭＳ ゴシック" pitchFamily="49" charset="-128"/>
              <a:ea typeface="ＭＳ ゴシック" pitchFamily="49" charset="-128"/>
            </a:rPr>
            <a:t>年度に黒字決算を達成し、令和</a:t>
          </a:r>
          <a:r>
            <a:rPr kumimoji="1" lang="en-US" altLang="ja-JP" sz="1400">
              <a:solidFill>
                <a:schemeClr val="tx1"/>
              </a:solidFill>
              <a:latin typeface="ＭＳ ゴシック" pitchFamily="49" charset="-128"/>
              <a:ea typeface="ＭＳ ゴシック" pitchFamily="49" charset="-128"/>
            </a:rPr>
            <a:t>6</a:t>
          </a:r>
          <a:r>
            <a:rPr kumimoji="1" lang="ja-JP" altLang="en-US" sz="1400">
              <a:solidFill>
                <a:schemeClr val="tx1"/>
              </a:solidFill>
              <a:latin typeface="ＭＳ ゴシック" pitchFamily="49" charset="-128"/>
              <a:ea typeface="ＭＳ ゴシック" pitchFamily="49" charset="-128"/>
            </a:rPr>
            <a:t>年度まで黒字決算を継続している。</a:t>
          </a:r>
        </a:p>
        <a:p>
          <a:r>
            <a:rPr kumimoji="1" lang="ja-JP" altLang="en-US" sz="1400">
              <a:solidFill>
                <a:schemeClr val="tx1"/>
              </a:solidFill>
              <a:latin typeface="ＭＳ ゴシック" pitchFamily="49" charset="-128"/>
              <a:ea typeface="ＭＳ ゴシック" pitchFamily="49" charset="-128"/>
            </a:rPr>
            <a:t>　下水道事業会計においては、令和</a:t>
          </a:r>
          <a:r>
            <a:rPr kumimoji="1" lang="en-US" altLang="ja-JP" sz="1400">
              <a:solidFill>
                <a:schemeClr val="tx1"/>
              </a:solidFill>
              <a:latin typeface="ＭＳ ゴシック" pitchFamily="49" charset="-128"/>
              <a:ea typeface="ＭＳ ゴシック" pitchFamily="49" charset="-128"/>
            </a:rPr>
            <a:t>2</a:t>
          </a:r>
          <a:r>
            <a:rPr kumimoji="1" lang="ja-JP" altLang="en-US" sz="1400">
              <a:solidFill>
                <a:schemeClr val="tx1"/>
              </a:solidFill>
              <a:latin typeface="ＭＳ ゴシック" pitchFamily="49" charset="-128"/>
              <a:ea typeface="ＭＳ ゴシック" pitchFamily="49" charset="-128"/>
            </a:rPr>
            <a:t>年度より地方公営企業法の財務規定等の適用を受け、企業会計方式に移行している。移行に伴い、これまでになかった減価償却費や長期前受金戻入といった複式簿記・発生主義による会計管理、予算管理を行うことで、施設の維持管理に係る費用や新規の整備事業を精査することが可能となり、黒字決算を達成している。また、本町の公共下水道は全域が流域関連下水道であるため、独自の処理施設を持たず、汚水処理原価を低く抑えられている点も、経費抑制に寄与していると考えられ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7" name="凡例9">
          <a:extLst>
            <a:ext uri="{FF2B5EF4-FFF2-40B4-BE49-F238E27FC236}">
              <a16:creationId xmlns:a16="http://schemas.microsoft.com/office/drawing/2014/main" id="{00000000-0008-0000-0900-000011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8" name="凡例10">
          <a:extLst>
            <a:ext uri="{FF2B5EF4-FFF2-40B4-BE49-F238E27FC236}">
              <a16:creationId xmlns:a16="http://schemas.microsoft.com/office/drawing/2014/main" id="{00000000-0008-0000-0900-000012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Normal="100" workbookViewId="0"/>
  </sheetViews>
  <sheetFormatPr defaultColWidth="0" defaultRowHeight="10.8" zeroHeight="1" x14ac:dyDescent="0.2"/>
  <cols>
    <col min="1" max="11" width="2.109375" style="168" customWidth="1"/>
    <col min="12" max="12" width="2.21875" style="168" customWidth="1"/>
    <col min="13" max="17" width="2.33203125" style="168" customWidth="1"/>
    <col min="18" max="119" width="2.109375" style="168" customWidth="1"/>
    <col min="120" max="16384" width="0" style="168" hidden="1"/>
  </cols>
  <sheetData>
    <row r="1" spans="1:119" ht="33" customHeight="1" x14ac:dyDescent="0.2">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69"/>
      <c r="DK1" s="169"/>
      <c r="DL1" s="169"/>
      <c r="DM1" s="169"/>
      <c r="DN1" s="169"/>
      <c r="DO1" s="169"/>
    </row>
    <row r="2" spans="1:119" ht="24" thickBot="1" x14ac:dyDescent="0.25">
      <c r="B2" s="170" t="s">
        <v>77</v>
      </c>
      <c r="C2" s="170"/>
      <c r="D2" s="171"/>
    </row>
    <row r="3" spans="1:119" ht="18.75" customHeight="1" thickBot="1" x14ac:dyDescent="0.25">
      <c r="A3" s="169"/>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2">
      <c r="A4" s="169"/>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7789032</v>
      </c>
      <c r="BO4" s="371"/>
      <c r="BP4" s="371"/>
      <c r="BQ4" s="371"/>
      <c r="BR4" s="371"/>
      <c r="BS4" s="371"/>
      <c r="BT4" s="371"/>
      <c r="BU4" s="372"/>
      <c r="BV4" s="370">
        <v>8739824</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3.7</v>
      </c>
      <c r="CU4" s="377"/>
      <c r="CV4" s="377"/>
      <c r="CW4" s="377"/>
      <c r="CX4" s="377"/>
      <c r="CY4" s="377"/>
      <c r="CZ4" s="377"/>
      <c r="DA4" s="378"/>
      <c r="DB4" s="376">
        <v>2.2999999999999998</v>
      </c>
      <c r="DC4" s="377"/>
      <c r="DD4" s="377"/>
      <c r="DE4" s="377"/>
      <c r="DF4" s="377"/>
      <c r="DG4" s="377"/>
      <c r="DH4" s="377"/>
      <c r="DI4" s="378"/>
    </row>
    <row r="5" spans="1:119" ht="18.75" customHeight="1" x14ac:dyDescent="0.2">
      <c r="A5" s="169"/>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7584993</v>
      </c>
      <c r="BO5" s="408"/>
      <c r="BP5" s="408"/>
      <c r="BQ5" s="408"/>
      <c r="BR5" s="408"/>
      <c r="BS5" s="408"/>
      <c r="BT5" s="408"/>
      <c r="BU5" s="409"/>
      <c r="BV5" s="407">
        <v>8632058</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98.6</v>
      </c>
      <c r="CU5" s="405"/>
      <c r="CV5" s="405"/>
      <c r="CW5" s="405"/>
      <c r="CX5" s="405"/>
      <c r="CY5" s="405"/>
      <c r="CZ5" s="405"/>
      <c r="DA5" s="406"/>
      <c r="DB5" s="404">
        <v>99.9</v>
      </c>
      <c r="DC5" s="405"/>
      <c r="DD5" s="405"/>
      <c r="DE5" s="405"/>
      <c r="DF5" s="405"/>
      <c r="DG5" s="405"/>
      <c r="DH5" s="405"/>
      <c r="DI5" s="406"/>
    </row>
    <row r="6" spans="1:119" ht="18.75" customHeight="1" x14ac:dyDescent="0.2">
      <c r="A6" s="169"/>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204039</v>
      </c>
      <c r="BO6" s="408"/>
      <c r="BP6" s="408"/>
      <c r="BQ6" s="408"/>
      <c r="BR6" s="408"/>
      <c r="BS6" s="408"/>
      <c r="BT6" s="408"/>
      <c r="BU6" s="409"/>
      <c r="BV6" s="407">
        <v>107766</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98.6</v>
      </c>
      <c r="CU6" s="445"/>
      <c r="CV6" s="445"/>
      <c r="CW6" s="445"/>
      <c r="CX6" s="445"/>
      <c r="CY6" s="445"/>
      <c r="CZ6" s="445"/>
      <c r="DA6" s="446"/>
      <c r="DB6" s="444">
        <v>100.7</v>
      </c>
      <c r="DC6" s="445"/>
      <c r="DD6" s="445"/>
      <c r="DE6" s="445"/>
      <c r="DF6" s="445"/>
      <c r="DG6" s="445"/>
      <c r="DH6" s="445"/>
      <c r="DI6" s="446"/>
    </row>
    <row r="7" spans="1:119" ht="18.75" customHeight="1" x14ac:dyDescent="0.2">
      <c r="A7" s="169"/>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90</v>
      </c>
      <c r="AV7" s="440"/>
      <c r="AW7" s="440"/>
      <c r="AX7" s="440"/>
      <c r="AY7" s="441" t="s">
        <v>101</v>
      </c>
      <c r="AZ7" s="442"/>
      <c r="BA7" s="442"/>
      <c r="BB7" s="442"/>
      <c r="BC7" s="442"/>
      <c r="BD7" s="442"/>
      <c r="BE7" s="442"/>
      <c r="BF7" s="442"/>
      <c r="BG7" s="442"/>
      <c r="BH7" s="442"/>
      <c r="BI7" s="442"/>
      <c r="BJ7" s="442"/>
      <c r="BK7" s="442"/>
      <c r="BL7" s="442"/>
      <c r="BM7" s="443"/>
      <c r="BN7" s="407">
        <v>30138</v>
      </c>
      <c r="BO7" s="408"/>
      <c r="BP7" s="408"/>
      <c r="BQ7" s="408"/>
      <c r="BR7" s="408"/>
      <c r="BS7" s="408"/>
      <c r="BT7" s="408"/>
      <c r="BU7" s="409"/>
      <c r="BV7" s="407">
        <v>346</v>
      </c>
      <c r="BW7" s="408"/>
      <c r="BX7" s="408"/>
      <c r="BY7" s="408"/>
      <c r="BZ7" s="408"/>
      <c r="CA7" s="408"/>
      <c r="CB7" s="408"/>
      <c r="CC7" s="409"/>
      <c r="CD7" s="410" t="s">
        <v>102</v>
      </c>
      <c r="CE7" s="411"/>
      <c r="CF7" s="411"/>
      <c r="CG7" s="411"/>
      <c r="CH7" s="411"/>
      <c r="CI7" s="411"/>
      <c r="CJ7" s="411"/>
      <c r="CK7" s="411"/>
      <c r="CL7" s="411"/>
      <c r="CM7" s="411"/>
      <c r="CN7" s="411"/>
      <c r="CO7" s="411"/>
      <c r="CP7" s="411"/>
      <c r="CQ7" s="411"/>
      <c r="CR7" s="411"/>
      <c r="CS7" s="412"/>
      <c r="CT7" s="407">
        <v>4758939</v>
      </c>
      <c r="CU7" s="408"/>
      <c r="CV7" s="408"/>
      <c r="CW7" s="408"/>
      <c r="CX7" s="408"/>
      <c r="CY7" s="408"/>
      <c r="CZ7" s="408"/>
      <c r="DA7" s="409"/>
      <c r="DB7" s="407">
        <v>4629800</v>
      </c>
      <c r="DC7" s="408"/>
      <c r="DD7" s="408"/>
      <c r="DE7" s="408"/>
      <c r="DF7" s="408"/>
      <c r="DG7" s="408"/>
      <c r="DH7" s="408"/>
      <c r="DI7" s="409"/>
    </row>
    <row r="8" spans="1:119" ht="18.75" customHeight="1" thickBot="1" x14ac:dyDescent="0.25">
      <c r="A8" s="169"/>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103</v>
      </c>
      <c r="AN8" s="437"/>
      <c r="AO8" s="437"/>
      <c r="AP8" s="437"/>
      <c r="AQ8" s="437"/>
      <c r="AR8" s="437"/>
      <c r="AS8" s="437"/>
      <c r="AT8" s="438"/>
      <c r="AU8" s="439" t="s">
        <v>104</v>
      </c>
      <c r="AV8" s="440"/>
      <c r="AW8" s="440"/>
      <c r="AX8" s="440"/>
      <c r="AY8" s="441" t="s">
        <v>105</v>
      </c>
      <c r="AZ8" s="442"/>
      <c r="BA8" s="442"/>
      <c r="BB8" s="442"/>
      <c r="BC8" s="442"/>
      <c r="BD8" s="442"/>
      <c r="BE8" s="442"/>
      <c r="BF8" s="442"/>
      <c r="BG8" s="442"/>
      <c r="BH8" s="442"/>
      <c r="BI8" s="442"/>
      <c r="BJ8" s="442"/>
      <c r="BK8" s="442"/>
      <c r="BL8" s="442"/>
      <c r="BM8" s="443"/>
      <c r="BN8" s="407">
        <v>173901</v>
      </c>
      <c r="BO8" s="408"/>
      <c r="BP8" s="408"/>
      <c r="BQ8" s="408"/>
      <c r="BR8" s="408"/>
      <c r="BS8" s="408"/>
      <c r="BT8" s="408"/>
      <c r="BU8" s="409"/>
      <c r="BV8" s="407">
        <v>107420</v>
      </c>
      <c r="BW8" s="408"/>
      <c r="BX8" s="408"/>
      <c r="BY8" s="408"/>
      <c r="BZ8" s="408"/>
      <c r="CA8" s="408"/>
      <c r="CB8" s="408"/>
      <c r="CC8" s="409"/>
      <c r="CD8" s="410" t="s">
        <v>106</v>
      </c>
      <c r="CE8" s="411"/>
      <c r="CF8" s="411"/>
      <c r="CG8" s="411"/>
      <c r="CH8" s="411"/>
      <c r="CI8" s="411"/>
      <c r="CJ8" s="411"/>
      <c r="CK8" s="411"/>
      <c r="CL8" s="411"/>
      <c r="CM8" s="411"/>
      <c r="CN8" s="411"/>
      <c r="CO8" s="411"/>
      <c r="CP8" s="411"/>
      <c r="CQ8" s="411"/>
      <c r="CR8" s="411"/>
      <c r="CS8" s="412"/>
      <c r="CT8" s="447">
        <v>0.53</v>
      </c>
      <c r="CU8" s="448"/>
      <c r="CV8" s="448"/>
      <c r="CW8" s="448"/>
      <c r="CX8" s="448"/>
      <c r="CY8" s="448"/>
      <c r="CZ8" s="448"/>
      <c r="DA8" s="449"/>
      <c r="DB8" s="447">
        <v>0.53</v>
      </c>
      <c r="DC8" s="448"/>
      <c r="DD8" s="448"/>
      <c r="DE8" s="448"/>
      <c r="DF8" s="448"/>
      <c r="DG8" s="448"/>
      <c r="DH8" s="448"/>
      <c r="DI8" s="449"/>
    </row>
    <row r="9" spans="1:119" ht="18.75" customHeight="1" thickBot="1" x14ac:dyDescent="0.25">
      <c r="A9" s="169"/>
      <c r="B9" s="401" t="s">
        <v>107</v>
      </c>
      <c r="C9" s="402"/>
      <c r="D9" s="402"/>
      <c r="E9" s="402"/>
      <c r="F9" s="402"/>
      <c r="G9" s="402"/>
      <c r="H9" s="402"/>
      <c r="I9" s="402"/>
      <c r="J9" s="402"/>
      <c r="K9" s="450"/>
      <c r="L9" s="451" t="s">
        <v>108</v>
      </c>
      <c r="M9" s="452"/>
      <c r="N9" s="452"/>
      <c r="O9" s="452"/>
      <c r="P9" s="452"/>
      <c r="Q9" s="453"/>
      <c r="R9" s="454">
        <v>16567</v>
      </c>
      <c r="S9" s="455"/>
      <c r="T9" s="455"/>
      <c r="U9" s="455"/>
      <c r="V9" s="456"/>
      <c r="W9" s="364" t="s">
        <v>109</v>
      </c>
      <c r="X9" s="365"/>
      <c r="Y9" s="365"/>
      <c r="Z9" s="365"/>
      <c r="AA9" s="365"/>
      <c r="AB9" s="365"/>
      <c r="AC9" s="365"/>
      <c r="AD9" s="365"/>
      <c r="AE9" s="365"/>
      <c r="AF9" s="365"/>
      <c r="AG9" s="365"/>
      <c r="AH9" s="365"/>
      <c r="AI9" s="365"/>
      <c r="AJ9" s="365"/>
      <c r="AK9" s="365"/>
      <c r="AL9" s="366"/>
      <c r="AM9" s="436" t="s">
        <v>110</v>
      </c>
      <c r="AN9" s="437"/>
      <c r="AO9" s="437"/>
      <c r="AP9" s="437"/>
      <c r="AQ9" s="437"/>
      <c r="AR9" s="437"/>
      <c r="AS9" s="437"/>
      <c r="AT9" s="438"/>
      <c r="AU9" s="439" t="s">
        <v>90</v>
      </c>
      <c r="AV9" s="440"/>
      <c r="AW9" s="440"/>
      <c r="AX9" s="440"/>
      <c r="AY9" s="441" t="s">
        <v>111</v>
      </c>
      <c r="AZ9" s="442"/>
      <c r="BA9" s="442"/>
      <c r="BB9" s="442"/>
      <c r="BC9" s="442"/>
      <c r="BD9" s="442"/>
      <c r="BE9" s="442"/>
      <c r="BF9" s="442"/>
      <c r="BG9" s="442"/>
      <c r="BH9" s="442"/>
      <c r="BI9" s="442"/>
      <c r="BJ9" s="442"/>
      <c r="BK9" s="442"/>
      <c r="BL9" s="442"/>
      <c r="BM9" s="443"/>
      <c r="BN9" s="407">
        <v>66481</v>
      </c>
      <c r="BO9" s="408"/>
      <c r="BP9" s="408"/>
      <c r="BQ9" s="408"/>
      <c r="BR9" s="408"/>
      <c r="BS9" s="408"/>
      <c r="BT9" s="408"/>
      <c r="BU9" s="409"/>
      <c r="BV9" s="407">
        <v>-255921</v>
      </c>
      <c r="BW9" s="408"/>
      <c r="BX9" s="408"/>
      <c r="BY9" s="408"/>
      <c r="BZ9" s="408"/>
      <c r="CA9" s="408"/>
      <c r="CB9" s="408"/>
      <c r="CC9" s="409"/>
      <c r="CD9" s="410" t="s">
        <v>112</v>
      </c>
      <c r="CE9" s="411"/>
      <c r="CF9" s="411"/>
      <c r="CG9" s="411"/>
      <c r="CH9" s="411"/>
      <c r="CI9" s="411"/>
      <c r="CJ9" s="411"/>
      <c r="CK9" s="411"/>
      <c r="CL9" s="411"/>
      <c r="CM9" s="411"/>
      <c r="CN9" s="411"/>
      <c r="CO9" s="411"/>
      <c r="CP9" s="411"/>
      <c r="CQ9" s="411"/>
      <c r="CR9" s="411"/>
      <c r="CS9" s="412"/>
      <c r="CT9" s="404">
        <v>11</v>
      </c>
      <c r="CU9" s="405"/>
      <c r="CV9" s="405"/>
      <c r="CW9" s="405"/>
      <c r="CX9" s="405"/>
      <c r="CY9" s="405"/>
      <c r="CZ9" s="405"/>
      <c r="DA9" s="406"/>
      <c r="DB9" s="404">
        <v>12.4</v>
      </c>
      <c r="DC9" s="405"/>
      <c r="DD9" s="405"/>
      <c r="DE9" s="405"/>
      <c r="DF9" s="405"/>
      <c r="DG9" s="405"/>
      <c r="DH9" s="405"/>
      <c r="DI9" s="406"/>
    </row>
    <row r="10" spans="1:119" ht="18.75" customHeight="1" thickBot="1" x14ac:dyDescent="0.25">
      <c r="A10" s="169"/>
      <c r="B10" s="401"/>
      <c r="C10" s="402"/>
      <c r="D10" s="402"/>
      <c r="E10" s="402"/>
      <c r="F10" s="402"/>
      <c r="G10" s="402"/>
      <c r="H10" s="402"/>
      <c r="I10" s="402"/>
      <c r="J10" s="402"/>
      <c r="K10" s="450"/>
      <c r="L10" s="457" t="s">
        <v>113</v>
      </c>
      <c r="M10" s="437"/>
      <c r="N10" s="437"/>
      <c r="O10" s="437"/>
      <c r="P10" s="437"/>
      <c r="Q10" s="438"/>
      <c r="R10" s="458">
        <v>17298</v>
      </c>
      <c r="S10" s="459"/>
      <c r="T10" s="459"/>
      <c r="U10" s="459"/>
      <c r="V10" s="460"/>
      <c r="W10" s="395"/>
      <c r="X10" s="396"/>
      <c r="Y10" s="396"/>
      <c r="Z10" s="396"/>
      <c r="AA10" s="396"/>
      <c r="AB10" s="396"/>
      <c r="AC10" s="396"/>
      <c r="AD10" s="396"/>
      <c r="AE10" s="396"/>
      <c r="AF10" s="396"/>
      <c r="AG10" s="396"/>
      <c r="AH10" s="396"/>
      <c r="AI10" s="396"/>
      <c r="AJ10" s="396"/>
      <c r="AK10" s="396"/>
      <c r="AL10" s="399"/>
      <c r="AM10" s="436" t="s">
        <v>114</v>
      </c>
      <c r="AN10" s="437"/>
      <c r="AO10" s="437"/>
      <c r="AP10" s="437"/>
      <c r="AQ10" s="437"/>
      <c r="AR10" s="437"/>
      <c r="AS10" s="437"/>
      <c r="AT10" s="438"/>
      <c r="AU10" s="439" t="s">
        <v>90</v>
      </c>
      <c r="AV10" s="440"/>
      <c r="AW10" s="440"/>
      <c r="AX10" s="440"/>
      <c r="AY10" s="441" t="s">
        <v>115</v>
      </c>
      <c r="AZ10" s="442"/>
      <c r="BA10" s="442"/>
      <c r="BB10" s="442"/>
      <c r="BC10" s="442"/>
      <c r="BD10" s="442"/>
      <c r="BE10" s="442"/>
      <c r="BF10" s="442"/>
      <c r="BG10" s="442"/>
      <c r="BH10" s="442"/>
      <c r="BI10" s="442"/>
      <c r="BJ10" s="442"/>
      <c r="BK10" s="442"/>
      <c r="BL10" s="442"/>
      <c r="BM10" s="443"/>
      <c r="BN10" s="407">
        <v>193818</v>
      </c>
      <c r="BO10" s="408"/>
      <c r="BP10" s="408"/>
      <c r="BQ10" s="408"/>
      <c r="BR10" s="408"/>
      <c r="BS10" s="408"/>
      <c r="BT10" s="408"/>
      <c r="BU10" s="409"/>
      <c r="BV10" s="407">
        <v>447070</v>
      </c>
      <c r="BW10" s="408"/>
      <c r="BX10" s="408"/>
      <c r="BY10" s="408"/>
      <c r="BZ10" s="408"/>
      <c r="CA10" s="408"/>
      <c r="CB10" s="408"/>
      <c r="CC10" s="409"/>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9"/>
      <c r="B11" s="401"/>
      <c r="C11" s="402"/>
      <c r="D11" s="402"/>
      <c r="E11" s="402"/>
      <c r="F11" s="402"/>
      <c r="G11" s="402"/>
      <c r="H11" s="402"/>
      <c r="I11" s="402"/>
      <c r="J11" s="402"/>
      <c r="K11" s="450"/>
      <c r="L11" s="461" t="s">
        <v>117</v>
      </c>
      <c r="M11" s="462"/>
      <c r="N11" s="462"/>
      <c r="O11" s="462"/>
      <c r="P11" s="462"/>
      <c r="Q11" s="463"/>
      <c r="R11" s="464" t="s">
        <v>118</v>
      </c>
      <c r="S11" s="465"/>
      <c r="T11" s="465"/>
      <c r="U11" s="465"/>
      <c r="V11" s="466"/>
      <c r="W11" s="395"/>
      <c r="X11" s="396"/>
      <c r="Y11" s="396"/>
      <c r="Z11" s="396"/>
      <c r="AA11" s="396"/>
      <c r="AB11" s="396"/>
      <c r="AC11" s="396"/>
      <c r="AD11" s="396"/>
      <c r="AE11" s="396"/>
      <c r="AF11" s="396"/>
      <c r="AG11" s="396"/>
      <c r="AH11" s="396"/>
      <c r="AI11" s="396"/>
      <c r="AJ11" s="396"/>
      <c r="AK11" s="396"/>
      <c r="AL11" s="399"/>
      <c r="AM11" s="436" t="s">
        <v>119</v>
      </c>
      <c r="AN11" s="437"/>
      <c r="AO11" s="437"/>
      <c r="AP11" s="437"/>
      <c r="AQ11" s="437"/>
      <c r="AR11" s="437"/>
      <c r="AS11" s="437"/>
      <c r="AT11" s="438"/>
      <c r="AU11" s="439" t="s">
        <v>90</v>
      </c>
      <c r="AV11" s="440"/>
      <c r="AW11" s="440"/>
      <c r="AX11" s="440"/>
      <c r="AY11" s="441" t="s">
        <v>120</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0</v>
      </c>
      <c r="BW11" s="408"/>
      <c r="BX11" s="408"/>
      <c r="BY11" s="408"/>
      <c r="BZ11" s="408"/>
      <c r="CA11" s="408"/>
      <c r="CB11" s="408"/>
      <c r="CC11" s="409"/>
      <c r="CD11" s="410" t="s">
        <v>121</v>
      </c>
      <c r="CE11" s="411"/>
      <c r="CF11" s="411"/>
      <c r="CG11" s="411"/>
      <c r="CH11" s="411"/>
      <c r="CI11" s="411"/>
      <c r="CJ11" s="411"/>
      <c r="CK11" s="411"/>
      <c r="CL11" s="411"/>
      <c r="CM11" s="411"/>
      <c r="CN11" s="411"/>
      <c r="CO11" s="411"/>
      <c r="CP11" s="411"/>
      <c r="CQ11" s="411"/>
      <c r="CR11" s="411"/>
      <c r="CS11" s="412"/>
      <c r="CT11" s="447" t="s">
        <v>122</v>
      </c>
      <c r="CU11" s="448"/>
      <c r="CV11" s="448"/>
      <c r="CW11" s="448"/>
      <c r="CX11" s="448"/>
      <c r="CY11" s="448"/>
      <c r="CZ11" s="448"/>
      <c r="DA11" s="449"/>
      <c r="DB11" s="447" t="s">
        <v>122</v>
      </c>
      <c r="DC11" s="448"/>
      <c r="DD11" s="448"/>
      <c r="DE11" s="448"/>
      <c r="DF11" s="448"/>
      <c r="DG11" s="448"/>
      <c r="DH11" s="448"/>
      <c r="DI11" s="449"/>
    </row>
    <row r="12" spans="1:119" ht="18.75" customHeight="1" x14ac:dyDescent="0.2">
      <c r="A12" s="169"/>
      <c r="B12" s="467" t="s">
        <v>123</v>
      </c>
      <c r="C12" s="468"/>
      <c r="D12" s="468"/>
      <c r="E12" s="468"/>
      <c r="F12" s="468"/>
      <c r="G12" s="468"/>
      <c r="H12" s="468"/>
      <c r="I12" s="468"/>
      <c r="J12" s="468"/>
      <c r="K12" s="469"/>
      <c r="L12" s="476" t="s">
        <v>124</v>
      </c>
      <c r="M12" s="477"/>
      <c r="N12" s="477"/>
      <c r="O12" s="477"/>
      <c r="P12" s="477"/>
      <c r="Q12" s="478"/>
      <c r="R12" s="479">
        <v>16317</v>
      </c>
      <c r="S12" s="480"/>
      <c r="T12" s="480"/>
      <c r="U12" s="480"/>
      <c r="V12" s="481"/>
      <c r="W12" s="482" t="s">
        <v>1</v>
      </c>
      <c r="X12" s="440"/>
      <c r="Y12" s="440"/>
      <c r="Z12" s="440"/>
      <c r="AA12" s="440"/>
      <c r="AB12" s="483"/>
      <c r="AC12" s="484" t="s">
        <v>125</v>
      </c>
      <c r="AD12" s="485"/>
      <c r="AE12" s="485"/>
      <c r="AF12" s="485"/>
      <c r="AG12" s="486"/>
      <c r="AH12" s="484" t="s">
        <v>126</v>
      </c>
      <c r="AI12" s="485"/>
      <c r="AJ12" s="485"/>
      <c r="AK12" s="485"/>
      <c r="AL12" s="487"/>
      <c r="AM12" s="436" t="s">
        <v>127</v>
      </c>
      <c r="AN12" s="437"/>
      <c r="AO12" s="437"/>
      <c r="AP12" s="437"/>
      <c r="AQ12" s="437"/>
      <c r="AR12" s="437"/>
      <c r="AS12" s="437"/>
      <c r="AT12" s="438"/>
      <c r="AU12" s="439" t="s">
        <v>90</v>
      </c>
      <c r="AV12" s="440"/>
      <c r="AW12" s="440"/>
      <c r="AX12" s="440"/>
      <c r="AY12" s="441" t="s">
        <v>128</v>
      </c>
      <c r="AZ12" s="442"/>
      <c r="BA12" s="442"/>
      <c r="BB12" s="442"/>
      <c r="BC12" s="442"/>
      <c r="BD12" s="442"/>
      <c r="BE12" s="442"/>
      <c r="BF12" s="442"/>
      <c r="BG12" s="442"/>
      <c r="BH12" s="442"/>
      <c r="BI12" s="442"/>
      <c r="BJ12" s="442"/>
      <c r="BK12" s="442"/>
      <c r="BL12" s="442"/>
      <c r="BM12" s="443"/>
      <c r="BN12" s="407">
        <v>0</v>
      </c>
      <c r="BO12" s="408"/>
      <c r="BP12" s="408"/>
      <c r="BQ12" s="408"/>
      <c r="BR12" s="408"/>
      <c r="BS12" s="408"/>
      <c r="BT12" s="408"/>
      <c r="BU12" s="409"/>
      <c r="BV12" s="407">
        <v>0</v>
      </c>
      <c r="BW12" s="408"/>
      <c r="BX12" s="408"/>
      <c r="BY12" s="408"/>
      <c r="BZ12" s="408"/>
      <c r="CA12" s="408"/>
      <c r="CB12" s="408"/>
      <c r="CC12" s="409"/>
      <c r="CD12" s="410" t="s">
        <v>129</v>
      </c>
      <c r="CE12" s="411"/>
      <c r="CF12" s="411"/>
      <c r="CG12" s="411"/>
      <c r="CH12" s="411"/>
      <c r="CI12" s="411"/>
      <c r="CJ12" s="411"/>
      <c r="CK12" s="411"/>
      <c r="CL12" s="411"/>
      <c r="CM12" s="411"/>
      <c r="CN12" s="411"/>
      <c r="CO12" s="411"/>
      <c r="CP12" s="411"/>
      <c r="CQ12" s="411"/>
      <c r="CR12" s="411"/>
      <c r="CS12" s="412"/>
      <c r="CT12" s="447" t="s">
        <v>122</v>
      </c>
      <c r="CU12" s="448"/>
      <c r="CV12" s="448"/>
      <c r="CW12" s="448"/>
      <c r="CX12" s="448"/>
      <c r="CY12" s="448"/>
      <c r="CZ12" s="448"/>
      <c r="DA12" s="449"/>
      <c r="DB12" s="447" t="s">
        <v>122</v>
      </c>
      <c r="DC12" s="448"/>
      <c r="DD12" s="448"/>
      <c r="DE12" s="448"/>
      <c r="DF12" s="448"/>
      <c r="DG12" s="448"/>
      <c r="DH12" s="448"/>
      <c r="DI12" s="449"/>
    </row>
    <row r="13" spans="1:119" ht="18.75" customHeight="1" x14ac:dyDescent="0.2">
      <c r="A13" s="169"/>
      <c r="B13" s="470"/>
      <c r="C13" s="471"/>
      <c r="D13" s="471"/>
      <c r="E13" s="471"/>
      <c r="F13" s="471"/>
      <c r="G13" s="471"/>
      <c r="H13" s="471"/>
      <c r="I13" s="471"/>
      <c r="J13" s="471"/>
      <c r="K13" s="472"/>
      <c r="L13" s="178"/>
      <c r="M13" s="498" t="s">
        <v>130</v>
      </c>
      <c r="N13" s="499"/>
      <c r="O13" s="499"/>
      <c r="P13" s="499"/>
      <c r="Q13" s="500"/>
      <c r="R13" s="491">
        <v>15736</v>
      </c>
      <c r="S13" s="492"/>
      <c r="T13" s="492"/>
      <c r="U13" s="492"/>
      <c r="V13" s="493"/>
      <c r="W13" s="423" t="s">
        <v>131</v>
      </c>
      <c r="X13" s="424"/>
      <c r="Y13" s="424"/>
      <c r="Z13" s="424"/>
      <c r="AA13" s="424"/>
      <c r="AB13" s="414"/>
      <c r="AC13" s="458">
        <v>43</v>
      </c>
      <c r="AD13" s="459"/>
      <c r="AE13" s="459"/>
      <c r="AF13" s="459"/>
      <c r="AG13" s="501"/>
      <c r="AH13" s="458">
        <v>42</v>
      </c>
      <c r="AI13" s="459"/>
      <c r="AJ13" s="459"/>
      <c r="AK13" s="459"/>
      <c r="AL13" s="460"/>
      <c r="AM13" s="436" t="s">
        <v>132</v>
      </c>
      <c r="AN13" s="437"/>
      <c r="AO13" s="437"/>
      <c r="AP13" s="437"/>
      <c r="AQ13" s="437"/>
      <c r="AR13" s="437"/>
      <c r="AS13" s="437"/>
      <c r="AT13" s="438"/>
      <c r="AU13" s="439" t="s">
        <v>104</v>
      </c>
      <c r="AV13" s="440"/>
      <c r="AW13" s="440"/>
      <c r="AX13" s="440"/>
      <c r="AY13" s="441" t="s">
        <v>133</v>
      </c>
      <c r="AZ13" s="442"/>
      <c r="BA13" s="442"/>
      <c r="BB13" s="442"/>
      <c r="BC13" s="442"/>
      <c r="BD13" s="442"/>
      <c r="BE13" s="442"/>
      <c r="BF13" s="442"/>
      <c r="BG13" s="442"/>
      <c r="BH13" s="442"/>
      <c r="BI13" s="442"/>
      <c r="BJ13" s="442"/>
      <c r="BK13" s="442"/>
      <c r="BL13" s="442"/>
      <c r="BM13" s="443"/>
      <c r="BN13" s="407">
        <v>260299</v>
      </c>
      <c r="BO13" s="408"/>
      <c r="BP13" s="408"/>
      <c r="BQ13" s="408"/>
      <c r="BR13" s="408"/>
      <c r="BS13" s="408"/>
      <c r="BT13" s="408"/>
      <c r="BU13" s="409"/>
      <c r="BV13" s="407">
        <v>191149</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5</v>
      </c>
      <c r="CU13" s="405"/>
      <c r="CV13" s="405"/>
      <c r="CW13" s="405"/>
      <c r="CX13" s="405"/>
      <c r="CY13" s="405"/>
      <c r="CZ13" s="405"/>
      <c r="DA13" s="406"/>
      <c r="DB13" s="404">
        <v>5.6</v>
      </c>
      <c r="DC13" s="405"/>
      <c r="DD13" s="405"/>
      <c r="DE13" s="405"/>
      <c r="DF13" s="405"/>
      <c r="DG13" s="405"/>
      <c r="DH13" s="405"/>
      <c r="DI13" s="406"/>
    </row>
    <row r="14" spans="1:119" ht="18.75" customHeight="1" thickBot="1" x14ac:dyDescent="0.25">
      <c r="A14" s="169"/>
      <c r="B14" s="470"/>
      <c r="C14" s="471"/>
      <c r="D14" s="471"/>
      <c r="E14" s="471"/>
      <c r="F14" s="471"/>
      <c r="G14" s="471"/>
      <c r="H14" s="471"/>
      <c r="I14" s="471"/>
      <c r="J14" s="471"/>
      <c r="K14" s="472"/>
      <c r="L14" s="488" t="s">
        <v>135</v>
      </c>
      <c r="M14" s="489"/>
      <c r="N14" s="489"/>
      <c r="O14" s="489"/>
      <c r="P14" s="489"/>
      <c r="Q14" s="490"/>
      <c r="R14" s="491">
        <v>16573</v>
      </c>
      <c r="S14" s="492"/>
      <c r="T14" s="492"/>
      <c r="U14" s="492"/>
      <c r="V14" s="493"/>
      <c r="W14" s="397"/>
      <c r="X14" s="398"/>
      <c r="Y14" s="398"/>
      <c r="Z14" s="398"/>
      <c r="AA14" s="398"/>
      <c r="AB14" s="387"/>
      <c r="AC14" s="494">
        <v>0.6</v>
      </c>
      <c r="AD14" s="495"/>
      <c r="AE14" s="495"/>
      <c r="AF14" s="495"/>
      <c r="AG14" s="496"/>
      <c r="AH14" s="494">
        <v>0.6</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v>7.5</v>
      </c>
      <c r="CU14" s="506"/>
      <c r="CV14" s="506"/>
      <c r="CW14" s="506"/>
      <c r="CX14" s="506"/>
      <c r="CY14" s="506"/>
      <c r="CZ14" s="506"/>
      <c r="DA14" s="507"/>
      <c r="DB14" s="505">
        <v>18</v>
      </c>
      <c r="DC14" s="506"/>
      <c r="DD14" s="506"/>
      <c r="DE14" s="506"/>
      <c r="DF14" s="506"/>
      <c r="DG14" s="506"/>
      <c r="DH14" s="506"/>
      <c r="DI14" s="507"/>
    </row>
    <row r="15" spans="1:119" ht="18.75" customHeight="1" x14ac:dyDescent="0.2">
      <c r="A15" s="169"/>
      <c r="B15" s="470"/>
      <c r="C15" s="471"/>
      <c r="D15" s="471"/>
      <c r="E15" s="471"/>
      <c r="F15" s="471"/>
      <c r="G15" s="471"/>
      <c r="H15" s="471"/>
      <c r="I15" s="471"/>
      <c r="J15" s="471"/>
      <c r="K15" s="472"/>
      <c r="L15" s="178"/>
      <c r="M15" s="498" t="s">
        <v>130</v>
      </c>
      <c r="N15" s="499"/>
      <c r="O15" s="499"/>
      <c r="P15" s="499"/>
      <c r="Q15" s="500"/>
      <c r="R15" s="491">
        <v>15999</v>
      </c>
      <c r="S15" s="492"/>
      <c r="T15" s="492"/>
      <c r="U15" s="492"/>
      <c r="V15" s="493"/>
      <c r="W15" s="423" t="s">
        <v>137</v>
      </c>
      <c r="X15" s="424"/>
      <c r="Y15" s="424"/>
      <c r="Z15" s="424"/>
      <c r="AA15" s="424"/>
      <c r="AB15" s="414"/>
      <c r="AC15" s="458">
        <v>1811</v>
      </c>
      <c r="AD15" s="459"/>
      <c r="AE15" s="459"/>
      <c r="AF15" s="459"/>
      <c r="AG15" s="501"/>
      <c r="AH15" s="458">
        <v>2010</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2162598</v>
      </c>
      <c r="BO15" s="371"/>
      <c r="BP15" s="371"/>
      <c r="BQ15" s="371"/>
      <c r="BR15" s="371"/>
      <c r="BS15" s="371"/>
      <c r="BT15" s="371"/>
      <c r="BU15" s="372"/>
      <c r="BV15" s="370">
        <v>2140112</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79"/>
      <c r="CU15" s="180"/>
      <c r="CV15" s="180"/>
      <c r="CW15" s="180"/>
      <c r="CX15" s="180"/>
      <c r="CY15" s="180"/>
      <c r="CZ15" s="180"/>
      <c r="DA15" s="181"/>
      <c r="DB15" s="179"/>
      <c r="DC15" s="180"/>
      <c r="DD15" s="180"/>
      <c r="DE15" s="180"/>
      <c r="DF15" s="180"/>
      <c r="DG15" s="180"/>
      <c r="DH15" s="180"/>
      <c r="DI15" s="181"/>
    </row>
    <row r="16" spans="1:119" ht="18.75" customHeight="1" x14ac:dyDescent="0.2">
      <c r="A16" s="169"/>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26.3</v>
      </c>
      <c r="AD16" s="495"/>
      <c r="AE16" s="495"/>
      <c r="AF16" s="495"/>
      <c r="AG16" s="496"/>
      <c r="AH16" s="494">
        <v>29</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4161571</v>
      </c>
      <c r="BO16" s="408"/>
      <c r="BP16" s="408"/>
      <c r="BQ16" s="408"/>
      <c r="BR16" s="408"/>
      <c r="BS16" s="408"/>
      <c r="BT16" s="408"/>
      <c r="BU16" s="409"/>
      <c r="BV16" s="407">
        <v>4015289</v>
      </c>
      <c r="BW16" s="408"/>
      <c r="BX16" s="408"/>
      <c r="BY16" s="408"/>
      <c r="BZ16" s="408"/>
      <c r="CA16" s="408"/>
      <c r="CB16" s="408"/>
      <c r="CC16" s="409"/>
      <c r="CD16" s="182"/>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5">
      <c r="A17" s="169"/>
      <c r="B17" s="473"/>
      <c r="C17" s="474"/>
      <c r="D17" s="474"/>
      <c r="E17" s="474"/>
      <c r="F17" s="474"/>
      <c r="G17" s="474"/>
      <c r="H17" s="474"/>
      <c r="I17" s="474"/>
      <c r="J17" s="474"/>
      <c r="K17" s="475"/>
      <c r="L17" s="183"/>
      <c r="M17" s="518" t="s">
        <v>143</v>
      </c>
      <c r="N17" s="519"/>
      <c r="O17" s="519"/>
      <c r="P17" s="519"/>
      <c r="Q17" s="520"/>
      <c r="R17" s="513" t="s">
        <v>144</v>
      </c>
      <c r="S17" s="514"/>
      <c r="T17" s="514"/>
      <c r="U17" s="514"/>
      <c r="V17" s="515"/>
      <c r="W17" s="423" t="s">
        <v>145</v>
      </c>
      <c r="X17" s="424"/>
      <c r="Y17" s="424"/>
      <c r="Z17" s="424"/>
      <c r="AA17" s="424"/>
      <c r="AB17" s="414"/>
      <c r="AC17" s="458">
        <v>5020</v>
      </c>
      <c r="AD17" s="459"/>
      <c r="AE17" s="459"/>
      <c r="AF17" s="459"/>
      <c r="AG17" s="501"/>
      <c r="AH17" s="458">
        <v>4891</v>
      </c>
      <c r="AI17" s="459"/>
      <c r="AJ17" s="459"/>
      <c r="AK17" s="459"/>
      <c r="AL17" s="460"/>
      <c r="AM17" s="436"/>
      <c r="AN17" s="437"/>
      <c r="AO17" s="437"/>
      <c r="AP17" s="437"/>
      <c r="AQ17" s="437"/>
      <c r="AR17" s="437"/>
      <c r="AS17" s="437"/>
      <c r="AT17" s="438"/>
      <c r="AU17" s="439"/>
      <c r="AV17" s="440"/>
      <c r="AW17" s="440"/>
      <c r="AX17" s="440"/>
      <c r="AY17" s="441" t="s">
        <v>146</v>
      </c>
      <c r="AZ17" s="442"/>
      <c r="BA17" s="442"/>
      <c r="BB17" s="442"/>
      <c r="BC17" s="442"/>
      <c r="BD17" s="442"/>
      <c r="BE17" s="442"/>
      <c r="BF17" s="442"/>
      <c r="BG17" s="442"/>
      <c r="BH17" s="442"/>
      <c r="BI17" s="442"/>
      <c r="BJ17" s="442"/>
      <c r="BK17" s="442"/>
      <c r="BL17" s="442"/>
      <c r="BM17" s="443"/>
      <c r="BN17" s="407">
        <v>2741925</v>
      </c>
      <c r="BO17" s="408"/>
      <c r="BP17" s="408"/>
      <c r="BQ17" s="408"/>
      <c r="BR17" s="408"/>
      <c r="BS17" s="408"/>
      <c r="BT17" s="408"/>
      <c r="BU17" s="409"/>
      <c r="BV17" s="407">
        <v>2714381</v>
      </c>
      <c r="BW17" s="408"/>
      <c r="BX17" s="408"/>
      <c r="BY17" s="408"/>
      <c r="BZ17" s="408"/>
      <c r="CA17" s="408"/>
      <c r="CB17" s="408"/>
      <c r="CC17" s="409"/>
      <c r="CD17" s="182"/>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5">
      <c r="A18" s="169"/>
      <c r="B18" s="529" t="s">
        <v>147</v>
      </c>
      <c r="C18" s="450"/>
      <c r="D18" s="450"/>
      <c r="E18" s="530"/>
      <c r="F18" s="530"/>
      <c r="G18" s="530"/>
      <c r="H18" s="530"/>
      <c r="I18" s="530"/>
      <c r="J18" s="530"/>
      <c r="K18" s="530"/>
      <c r="L18" s="531">
        <v>3.97</v>
      </c>
      <c r="M18" s="531"/>
      <c r="N18" s="531"/>
      <c r="O18" s="531"/>
      <c r="P18" s="531"/>
      <c r="Q18" s="531"/>
      <c r="R18" s="532"/>
      <c r="S18" s="532"/>
      <c r="T18" s="532"/>
      <c r="U18" s="532"/>
      <c r="V18" s="533"/>
      <c r="W18" s="425"/>
      <c r="X18" s="426"/>
      <c r="Y18" s="426"/>
      <c r="Z18" s="426"/>
      <c r="AA18" s="426"/>
      <c r="AB18" s="417"/>
      <c r="AC18" s="534">
        <v>73</v>
      </c>
      <c r="AD18" s="535"/>
      <c r="AE18" s="535"/>
      <c r="AF18" s="535"/>
      <c r="AG18" s="536"/>
      <c r="AH18" s="534">
        <v>70.400000000000006</v>
      </c>
      <c r="AI18" s="535"/>
      <c r="AJ18" s="535"/>
      <c r="AK18" s="535"/>
      <c r="AL18" s="537"/>
      <c r="AM18" s="436"/>
      <c r="AN18" s="437"/>
      <c r="AO18" s="437"/>
      <c r="AP18" s="437"/>
      <c r="AQ18" s="437"/>
      <c r="AR18" s="437"/>
      <c r="AS18" s="437"/>
      <c r="AT18" s="438"/>
      <c r="AU18" s="439"/>
      <c r="AV18" s="440"/>
      <c r="AW18" s="440"/>
      <c r="AX18" s="440"/>
      <c r="AY18" s="441" t="s">
        <v>148</v>
      </c>
      <c r="AZ18" s="442"/>
      <c r="BA18" s="442"/>
      <c r="BB18" s="442"/>
      <c r="BC18" s="442"/>
      <c r="BD18" s="442"/>
      <c r="BE18" s="442"/>
      <c r="BF18" s="442"/>
      <c r="BG18" s="442"/>
      <c r="BH18" s="442"/>
      <c r="BI18" s="442"/>
      <c r="BJ18" s="442"/>
      <c r="BK18" s="442"/>
      <c r="BL18" s="442"/>
      <c r="BM18" s="443"/>
      <c r="BN18" s="407">
        <v>4788565</v>
      </c>
      <c r="BO18" s="408"/>
      <c r="BP18" s="408"/>
      <c r="BQ18" s="408"/>
      <c r="BR18" s="408"/>
      <c r="BS18" s="408"/>
      <c r="BT18" s="408"/>
      <c r="BU18" s="409"/>
      <c r="BV18" s="407">
        <v>4683991</v>
      </c>
      <c r="BW18" s="408"/>
      <c r="BX18" s="408"/>
      <c r="BY18" s="408"/>
      <c r="BZ18" s="408"/>
      <c r="CA18" s="408"/>
      <c r="CB18" s="408"/>
      <c r="CC18" s="409"/>
      <c r="CD18" s="182"/>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5">
      <c r="A19" s="169"/>
      <c r="B19" s="529" t="s">
        <v>149</v>
      </c>
      <c r="C19" s="450"/>
      <c r="D19" s="450"/>
      <c r="E19" s="530"/>
      <c r="F19" s="530"/>
      <c r="G19" s="530"/>
      <c r="H19" s="530"/>
      <c r="I19" s="530"/>
      <c r="J19" s="530"/>
      <c r="K19" s="530"/>
      <c r="L19" s="538">
        <v>4173</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150</v>
      </c>
      <c r="AZ19" s="442"/>
      <c r="BA19" s="442"/>
      <c r="BB19" s="442"/>
      <c r="BC19" s="442"/>
      <c r="BD19" s="442"/>
      <c r="BE19" s="442"/>
      <c r="BF19" s="442"/>
      <c r="BG19" s="442"/>
      <c r="BH19" s="442"/>
      <c r="BI19" s="442"/>
      <c r="BJ19" s="442"/>
      <c r="BK19" s="442"/>
      <c r="BL19" s="442"/>
      <c r="BM19" s="443"/>
      <c r="BN19" s="407">
        <v>5832394</v>
      </c>
      <c r="BO19" s="408"/>
      <c r="BP19" s="408"/>
      <c r="BQ19" s="408"/>
      <c r="BR19" s="408"/>
      <c r="BS19" s="408"/>
      <c r="BT19" s="408"/>
      <c r="BU19" s="409"/>
      <c r="BV19" s="407">
        <v>5942299</v>
      </c>
      <c r="BW19" s="408"/>
      <c r="BX19" s="408"/>
      <c r="BY19" s="408"/>
      <c r="BZ19" s="408"/>
      <c r="CA19" s="408"/>
      <c r="CB19" s="408"/>
      <c r="CC19" s="409"/>
      <c r="CD19" s="182"/>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5">
      <c r="A20" s="169"/>
      <c r="B20" s="529" t="s">
        <v>151</v>
      </c>
      <c r="C20" s="450"/>
      <c r="D20" s="450"/>
      <c r="E20" s="530"/>
      <c r="F20" s="530"/>
      <c r="G20" s="530"/>
      <c r="H20" s="530"/>
      <c r="I20" s="530"/>
      <c r="J20" s="530"/>
      <c r="K20" s="530"/>
      <c r="L20" s="538">
        <v>6749</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82"/>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5">
      <c r="A21" s="169"/>
      <c r="B21" s="547" t="s">
        <v>152</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82"/>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2">
      <c r="A22" s="169"/>
      <c r="B22" s="577" t="s">
        <v>153</v>
      </c>
      <c r="C22" s="551"/>
      <c r="D22" s="552"/>
      <c r="E22" s="419" t="s">
        <v>1</v>
      </c>
      <c r="F22" s="424"/>
      <c r="G22" s="424"/>
      <c r="H22" s="424"/>
      <c r="I22" s="424"/>
      <c r="J22" s="424"/>
      <c r="K22" s="414"/>
      <c r="L22" s="419" t="s">
        <v>154</v>
      </c>
      <c r="M22" s="424"/>
      <c r="N22" s="424"/>
      <c r="O22" s="424"/>
      <c r="P22" s="414"/>
      <c r="Q22" s="582" t="s">
        <v>155</v>
      </c>
      <c r="R22" s="583"/>
      <c r="S22" s="583"/>
      <c r="T22" s="583"/>
      <c r="U22" s="583"/>
      <c r="V22" s="584"/>
      <c r="W22" s="550" t="s">
        <v>156</v>
      </c>
      <c r="X22" s="551"/>
      <c r="Y22" s="552"/>
      <c r="Z22" s="419" t="s">
        <v>1</v>
      </c>
      <c r="AA22" s="424"/>
      <c r="AB22" s="424"/>
      <c r="AC22" s="424"/>
      <c r="AD22" s="424"/>
      <c r="AE22" s="424"/>
      <c r="AF22" s="424"/>
      <c r="AG22" s="414"/>
      <c r="AH22" s="588" t="s">
        <v>157</v>
      </c>
      <c r="AI22" s="424"/>
      <c r="AJ22" s="424"/>
      <c r="AK22" s="424"/>
      <c r="AL22" s="414"/>
      <c r="AM22" s="588" t="s">
        <v>158</v>
      </c>
      <c r="AN22" s="589"/>
      <c r="AO22" s="589"/>
      <c r="AP22" s="589"/>
      <c r="AQ22" s="589"/>
      <c r="AR22" s="590"/>
      <c r="AS22" s="582" t="s">
        <v>155</v>
      </c>
      <c r="AT22" s="583"/>
      <c r="AU22" s="583"/>
      <c r="AV22" s="583"/>
      <c r="AW22" s="583"/>
      <c r="AX22" s="594"/>
      <c r="AY22" s="367" t="s">
        <v>159</v>
      </c>
      <c r="AZ22" s="368"/>
      <c r="BA22" s="368"/>
      <c r="BB22" s="368"/>
      <c r="BC22" s="368"/>
      <c r="BD22" s="368"/>
      <c r="BE22" s="368"/>
      <c r="BF22" s="368"/>
      <c r="BG22" s="368"/>
      <c r="BH22" s="368"/>
      <c r="BI22" s="368"/>
      <c r="BJ22" s="368"/>
      <c r="BK22" s="368"/>
      <c r="BL22" s="368"/>
      <c r="BM22" s="369"/>
      <c r="BN22" s="370">
        <v>6759504</v>
      </c>
      <c r="BO22" s="371"/>
      <c r="BP22" s="371"/>
      <c r="BQ22" s="371"/>
      <c r="BR22" s="371"/>
      <c r="BS22" s="371"/>
      <c r="BT22" s="371"/>
      <c r="BU22" s="372"/>
      <c r="BV22" s="370">
        <v>7297970</v>
      </c>
      <c r="BW22" s="371"/>
      <c r="BX22" s="371"/>
      <c r="BY22" s="371"/>
      <c r="BZ22" s="371"/>
      <c r="CA22" s="371"/>
      <c r="CB22" s="371"/>
      <c r="CC22" s="372"/>
      <c r="CD22" s="182"/>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2">
      <c r="A23" s="169"/>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160</v>
      </c>
      <c r="AZ23" s="442"/>
      <c r="BA23" s="442"/>
      <c r="BB23" s="442"/>
      <c r="BC23" s="442"/>
      <c r="BD23" s="442"/>
      <c r="BE23" s="442"/>
      <c r="BF23" s="442"/>
      <c r="BG23" s="442"/>
      <c r="BH23" s="442"/>
      <c r="BI23" s="442"/>
      <c r="BJ23" s="442"/>
      <c r="BK23" s="442"/>
      <c r="BL23" s="442"/>
      <c r="BM23" s="443"/>
      <c r="BN23" s="407">
        <v>4511980</v>
      </c>
      <c r="BO23" s="408"/>
      <c r="BP23" s="408"/>
      <c r="BQ23" s="408"/>
      <c r="BR23" s="408"/>
      <c r="BS23" s="408"/>
      <c r="BT23" s="408"/>
      <c r="BU23" s="409"/>
      <c r="BV23" s="407">
        <v>4818239</v>
      </c>
      <c r="BW23" s="408"/>
      <c r="BX23" s="408"/>
      <c r="BY23" s="408"/>
      <c r="BZ23" s="408"/>
      <c r="CA23" s="408"/>
      <c r="CB23" s="408"/>
      <c r="CC23" s="409"/>
      <c r="CD23" s="182"/>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5">
      <c r="A24" s="169"/>
      <c r="B24" s="578"/>
      <c r="C24" s="554"/>
      <c r="D24" s="555"/>
      <c r="E24" s="457" t="s">
        <v>161</v>
      </c>
      <c r="F24" s="437"/>
      <c r="G24" s="437"/>
      <c r="H24" s="437"/>
      <c r="I24" s="437"/>
      <c r="J24" s="437"/>
      <c r="K24" s="438"/>
      <c r="L24" s="458">
        <v>1</v>
      </c>
      <c r="M24" s="459"/>
      <c r="N24" s="459"/>
      <c r="O24" s="459"/>
      <c r="P24" s="501"/>
      <c r="Q24" s="458">
        <v>6480</v>
      </c>
      <c r="R24" s="459"/>
      <c r="S24" s="459"/>
      <c r="T24" s="459"/>
      <c r="U24" s="459"/>
      <c r="V24" s="501"/>
      <c r="W24" s="553"/>
      <c r="X24" s="554"/>
      <c r="Y24" s="555"/>
      <c r="Z24" s="457" t="s">
        <v>162</v>
      </c>
      <c r="AA24" s="437"/>
      <c r="AB24" s="437"/>
      <c r="AC24" s="437"/>
      <c r="AD24" s="437"/>
      <c r="AE24" s="437"/>
      <c r="AF24" s="437"/>
      <c r="AG24" s="438"/>
      <c r="AH24" s="458">
        <v>163</v>
      </c>
      <c r="AI24" s="459"/>
      <c r="AJ24" s="459"/>
      <c r="AK24" s="459"/>
      <c r="AL24" s="501"/>
      <c r="AM24" s="458">
        <v>501877</v>
      </c>
      <c r="AN24" s="459"/>
      <c r="AO24" s="459"/>
      <c r="AP24" s="459"/>
      <c r="AQ24" s="459"/>
      <c r="AR24" s="501"/>
      <c r="AS24" s="458">
        <v>3079</v>
      </c>
      <c r="AT24" s="459"/>
      <c r="AU24" s="459"/>
      <c r="AV24" s="459"/>
      <c r="AW24" s="459"/>
      <c r="AX24" s="460"/>
      <c r="AY24" s="523" t="s">
        <v>163</v>
      </c>
      <c r="AZ24" s="524"/>
      <c r="BA24" s="524"/>
      <c r="BB24" s="524"/>
      <c r="BC24" s="524"/>
      <c r="BD24" s="524"/>
      <c r="BE24" s="524"/>
      <c r="BF24" s="524"/>
      <c r="BG24" s="524"/>
      <c r="BH24" s="524"/>
      <c r="BI24" s="524"/>
      <c r="BJ24" s="524"/>
      <c r="BK24" s="524"/>
      <c r="BL24" s="524"/>
      <c r="BM24" s="525"/>
      <c r="BN24" s="407">
        <v>4064714</v>
      </c>
      <c r="BO24" s="408"/>
      <c r="BP24" s="408"/>
      <c r="BQ24" s="408"/>
      <c r="BR24" s="408"/>
      <c r="BS24" s="408"/>
      <c r="BT24" s="408"/>
      <c r="BU24" s="409"/>
      <c r="BV24" s="407">
        <v>4307531</v>
      </c>
      <c r="BW24" s="408"/>
      <c r="BX24" s="408"/>
      <c r="BY24" s="408"/>
      <c r="BZ24" s="408"/>
      <c r="CA24" s="408"/>
      <c r="CB24" s="408"/>
      <c r="CC24" s="409"/>
      <c r="CD24" s="182"/>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2">
      <c r="A25" s="169"/>
      <c r="B25" s="578"/>
      <c r="C25" s="554"/>
      <c r="D25" s="555"/>
      <c r="E25" s="457" t="s">
        <v>164</v>
      </c>
      <c r="F25" s="437"/>
      <c r="G25" s="437"/>
      <c r="H25" s="437"/>
      <c r="I25" s="437"/>
      <c r="J25" s="437"/>
      <c r="K25" s="438"/>
      <c r="L25" s="458">
        <v>1</v>
      </c>
      <c r="M25" s="459"/>
      <c r="N25" s="459"/>
      <c r="O25" s="459"/>
      <c r="P25" s="501"/>
      <c r="Q25" s="458">
        <v>6030</v>
      </c>
      <c r="R25" s="459"/>
      <c r="S25" s="459"/>
      <c r="T25" s="459"/>
      <c r="U25" s="459"/>
      <c r="V25" s="501"/>
      <c r="W25" s="553"/>
      <c r="X25" s="554"/>
      <c r="Y25" s="555"/>
      <c r="Z25" s="457" t="s">
        <v>165</v>
      </c>
      <c r="AA25" s="437"/>
      <c r="AB25" s="437"/>
      <c r="AC25" s="437"/>
      <c r="AD25" s="437"/>
      <c r="AE25" s="437"/>
      <c r="AF25" s="437"/>
      <c r="AG25" s="438"/>
      <c r="AH25" s="458">
        <v>38</v>
      </c>
      <c r="AI25" s="459"/>
      <c r="AJ25" s="459"/>
      <c r="AK25" s="459"/>
      <c r="AL25" s="501"/>
      <c r="AM25" s="458">
        <v>110960</v>
      </c>
      <c r="AN25" s="459"/>
      <c r="AO25" s="459"/>
      <c r="AP25" s="459"/>
      <c r="AQ25" s="459"/>
      <c r="AR25" s="501"/>
      <c r="AS25" s="458">
        <v>2920</v>
      </c>
      <c r="AT25" s="459"/>
      <c r="AU25" s="459"/>
      <c r="AV25" s="459"/>
      <c r="AW25" s="459"/>
      <c r="AX25" s="460"/>
      <c r="AY25" s="367" t="s">
        <v>166</v>
      </c>
      <c r="AZ25" s="368"/>
      <c r="BA25" s="368"/>
      <c r="BB25" s="368"/>
      <c r="BC25" s="368"/>
      <c r="BD25" s="368"/>
      <c r="BE25" s="368"/>
      <c r="BF25" s="368"/>
      <c r="BG25" s="368"/>
      <c r="BH25" s="368"/>
      <c r="BI25" s="368"/>
      <c r="BJ25" s="368"/>
      <c r="BK25" s="368"/>
      <c r="BL25" s="368"/>
      <c r="BM25" s="369"/>
      <c r="BN25" s="370">
        <v>445179</v>
      </c>
      <c r="BO25" s="371"/>
      <c r="BP25" s="371"/>
      <c r="BQ25" s="371"/>
      <c r="BR25" s="371"/>
      <c r="BS25" s="371"/>
      <c r="BT25" s="371"/>
      <c r="BU25" s="372"/>
      <c r="BV25" s="370">
        <v>495653</v>
      </c>
      <c r="BW25" s="371"/>
      <c r="BX25" s="371"/>
      <c r="BY25" s="371"/>
      <c r="BZ25" s="371"/>
      <c r="CA25" s="371"/>
      <c r="CB25" s="371"/>
      <c r="CC25" s="372"/>
      <c r="CD25" s="182"/>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2">
      <c r="A26" s="169"/>
      <c r="B26" s="578"/>
      <c r="C26" s="554"/>
      <c r="D26" s="555"/>
      <c r="E26" s="457" t="s">
        <v>167</v>
      </c>
      <c r="F26" s="437"/>
      <c r="G26" s="437"/>
      <c r="H26" s="437"/>
      <c r="I26" s="437"/>
      <c r="J26" s="437"/>
      <c r="K26" s="438"/>
      <c r="L26" s="458">
        <v>1</v>
      </c>
      <c r="M26" s="459"/>
      <c r="N26" s="459"/>
      <c r="O26" s="459"/>
      <c r="P26" s="501"/>
      <c r="Q26" s="458">
        <v>5580</v>
      </c>
      <c r="R26" s="459"/>
      <c r="S26" s="459"/>
      <c r="T26" s="459"/>
      <c r="U26" s="459"/>
      <c r="V26" s="501"/>
      <c r="W26" s="553"/>
      <c r="X26" s="554"/>
      <c r="Y26" s="555"/>
      <c r="Z26" s="457" t="s">
        <v>168</v>
      </c>
      <c r="AA26" s="559"/>
      <c r="AB26" s="559"/>
      <c r="AC26" s="559"/>
      <c r="AD26" s="559"/>
      <c r="AE26" s="559"/>
      <c r="AF26" s="559"/>
      <c r="AG26" s="560"/>
      <c r="AH26" s="458" t="s">
        <v>122</v>
      </c>
      <c r="AI26" s="459"/>
      <c r="AJ26" s="459"/>
      <c r="AK26" s="459"/>
      <c r="AL26" s="501"/>
      <c r="AM26" s="458" t="s">
        <v>122</v>
      </c>
      <c r="AN26" s="459"/>
      <c r="AO26" s="459"/>
      <c r="AP26" s="459"/>
      <c r="AQ26" s="459"/>
      <c r="AR26" s="501"/>
      <c r="AS26" s="458" t="s">
        <v>122</v>
      </c>
      <c r="AT26" s="459"/>
      <c r="AU26" s="459"/>
      <c r="AV26" s="459"/>
      <c r="AW26" s="459"/>
      <c r="AX26" s="460"/>
      <c r="AY26" s="410" t="s">
        <v>169</v>
      </c>
      <c r="AZ26" s="411"/>
      <c r="BA26" s="411"/>
      <c r="BB26" s="411"/>
      <c r="BC26" s="411"/>
      <c r="BD26" s="411"/>
      <c r="BE26" s="411"/>
      <c r="BF26" s="411"/>
      <c r="BG26" s="411"/>
      <c r="BH26" s="411"/>
      <c r="BI26" s="411"/>
      <c r="BJ26" s="411"/>
      <c r="BK26" s="411"/>
      <c r="BL26" s="411"/>
      <c r="BM26" s="412"/>
      <c r="BN26" s="407" t="s">
        <v>122</v>
      </c>
      <c r="BO26" s="408"/>
      <c r="BP26" s="408"/>
      <c r="BQ26" s="408"/>
      <c r="BR26" s="408"/>
      <c r="BS26" s="408"/>
      <c r="BT26" s="408"/>
      <c r="BU26" s="409"/>
      <c r="BV26" s="407" t="s">
        <v>122</v>
      </c>
      <c r="BW26" s="408"/>
      <c r="BX26" s="408"/>
      <c r="BY26" s="408"/>
      <c r="BZ26" s="408"/>
      <c r="CA26" s="408"/>
      <c r="CB26" s="408"/>
      <c r="CC26" s="409"/>
      <c r="CD26" s="182"/>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5">
      <c r="A27" s="169"/>
      <c r="B27" s="578"/>
      <c r="C27" s="554"/>
      <c r="D27" s="555"/>
      <c r="E27" s="457" t="s">
        <v>170</v>
      </c>
      <c r="F27" s="437"/>
      <c r="G27" s="437"/>
      <c r="H27" s="437"/>
      <c r="I27" s="437"/>
      <c r="J27" s="437"/>
      <c r="K27" s="438"/>
      <c r="L27" s="458">
        <v>1</v>
      </c>
      <c r="M27" s="459"/>
      <c r="N27" s="459"/>
      <c r="O27" s="459"/>
      <c r="P27" s="501"/>
      <c r="Q27" s="458">
        <v>3300</v>
      </c>
      <c r="R27" s="459"/>
      <c r="S27" s="459"/>
      <c r="T27" s="459"/>
      <c r="U27" s="459"/>
      <c r="V27" s="501"/>
      <c r="W27" s="553"/>
      <c r="X27" s="554"/>
      <c r="Y27" s="555"/>
      <c r="Z27" s="457" t="s">
        <v>171</v>
      </c>
      <c r="AA27" s="437"/>
      <c r="AB27" s="437"/>
      <c r="AC27" s="437"/>
      <c r="AD27" s="437"/>
      <c r="AE27" s="437"/>
      <c r="AF27" s="437"/>
      <c r="AG27" s="438"/>
      <c r="AH27" s="458">
        <v>3</v>
      </c>
      <c r="AI27" s="459"/>
      <c r="AJ27" s="459"/>
      <c r="AK27" s="459"/>
      <c r="AL27" s="501"/>
      <c r="AM27" s="458">
        <v>11661</v>
      </c>
      <c r="AN27" s="459"/>
      <c r="AO27" s="459"/>
      <c r="AP27" s="459"/>
      <c r="AQ27" s="459"/>
      <c r="AR27" s="501"/>
      <c r="AS27" s="458">
        <v>3887</v>
      </c>
      <c r="AT27" s="459"/>
      <c r="AU27" s="459"/>
      <c r="AV27" s="459"/>
      <c r="AW27" s="459"/>
      <c r="AX27" s="460"/>
      <c r="AY27" s="502" t="s">
        <v>172</v>
      </c>
      <c r="AZ27" s="503"/>
      <c r="BA27" s="503"/>
      <c r="BB27" s="503"/>
      <c r="BC27" s="503"/>
      <c r="BD27" s="503"/>
      <c r="BE27" s="503"/>
      <c r="BF27" s="503"/>
      <c r="BG27" s="503"/>
      <c r="BH27" s="503"/>
      <c r="BI27" s="503"/>
      <c r="BJ27" s="503"/>
      <c r="BK27" s="503"/>
      <c r="BL27" s="503"/>
      <c r="BM27" s="504"/>
      <c r="BN27" s="526" t="s">
        <v>122</v>
      </c>
      <c r="BO27" s="527"/>
      <c r="BP27" s="527"/>
      <c r="BQ27" s="527"/>
      <c r="BR27" s="527"/>
      <c r="BS27" s="527"/>
      <c r="BT27" s="527"/>
      <c r="BU27" s="528"/>
      <c r="BV27" s="526" t="s">
        <v>122</v>
      </c>
      <c r="BW27" s="527"/>
      <c r="BX27" s="527"/>
      <c r="BY27" s="527"/>
      <c r="BZ27" s="527"/>
      <c r="CA27" s="527"/>
      <c r="CB27" s="527"/>
      <c r="CC27" s="528"/>
      <c r="CD27" s="184"/>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2">
      <c r="A28" s="169"/>
      <c r="B28" s="578"/>
      <c r="C28" s="554"/>
      <c r="D28" s="555"/>
      <c r="E28" s="457" t="s">
        <v>173</v>
      </c>
      <c r="F28" s="437"/>
      <c r="G28" s="437"/>
      <c r="H28" s="437"/>
      <c r="I28" s="437"/>
      <c r="J28" s="437"/>
      <c r="K28" s="438"/>
      <c r="L28" s="458">
        <v>1</v>
      </c>
      <c r="M28" s="459"/>
      <c r="N28" s="459"/>
      <c r="O28" s="459"/>
      <c r="P28" s="501"/>
      <c r="Q28" s="458">
        <v>3000</v>
      </c>
      <c r="R28" s="459"/>
      <c r="S28" s="459"/>
      <c r="T28" s="459"/>
      <c r="U28" s="459"/>
      <c r="V28" s="501"/>
      <c r="W28" s="553"/>
      <c r="X28" s="554"/>
      <c r="Y28" s="555"/>
      <c r="Z28" s="457" t="s">
        <v>174</v>
      </c>
      <c r="AA28" s="437"/>
      <c r="AB28" s="437"/>
      <c r="AC28" s="437"/>
      <c r="AD28" s="437"/>
      <c r="AE28" s="437"/>
      <c r="AF28" s="437"/>
      <c r="AG28" s="438"/>
      <c r="AH28" s="458" t="s">
        <v>122</v>
      </c>
      <c r="AI28" s="459"/>
      <c r="AJ28" s="459"/>
      <c r="AK28" s="459"/>
      <c r="AL28" s="501"/>
      <c r="AM28" s="458" t="s">
        <v>122</v>
      </c>
      <c r="AN28" s="459"/>
      <c r="AO28" s="459"/>
      <c r="AP28" s="459"/>
      <c r="AQ28" s="459"/>
      <c r="AR28" s="501"/>
      <c r="AS28" s="458" t="s">
        <v>122</v>
      </c>
      <c r="AT28" s="459"/>
      <c r="AU28" s="459"/>
      <c r="AV28" s="459"/>
      <c r="AW28" s="459"/>
      <c r="AX28" s="460"/>
      <c r="AY28" s="561" t="s">
        <v>175</v>
      </c>
      <c r="AZ28" s="562"/>
      <c r="BA28" s="562"/>
      <c r="BB28" s="563"/>
      <c r="BC28" s="367" t="s">
        <v>46</v>
      </c>
      <c r="BD28" s="368"/>
      <c r="BE28" s="368"/>
      <c r="BF28" s="368"/>
      <c r="BG28" s="368"/>
      <c r="BH28" s="368"/>
      <c r="BI28" s="368"/>
      <c r="BJ28" s="368"/>
      <c r="BK28" s="368"/>
      <c r="BL28" s="368"/>
      <c r="BM28" s="369"/>
      <c r="BN28" s="370">
        <v>1910383</v>
      </c>
      <c r="BO28" s="371"/>
      <c r="BP28" s="371"/>
      <c r="BQ28" s="371"/>
      <c r="BR28" s="371"/>
      <c r="BS28" s="371"/>
      <c r="BT28" s="371"/>
      <c r="BU28" s="372"/>
      <c r="BV28" s="370">
        <v>1716565</v>
      </c>
      <c r="BW28" s="371"/>
      <c r="BX28" s="371"/>
      <c r="BY28" s="371"/>
      <c r="BZ28" s="371"/>
      <c r="CA28" s="371"/>
      <c r="CB28" s="371"/>
      <c r="CC28" s="372"/>
      <c r="CD28" s="182"/>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2">
      <c r="A29" s="169"/>
      <c r="B29" s="578"/>
      <c r="C29" s="554"/>
      <c r="D29" s="555"/>
      <c r="E29" s="457" t="s">
        <v>176</v>
      </c>
      <c r="F29" s="437"/>
      <c r="G29" s="437"/>
      <c r="H29" s="437"/>
      <c r="I29" s="437"/>
      <c r="J29" s="437"/>
      <c r="K29" s="438"/>
      <c r="L29" s="458">
        <v>10</v>
      </c>
      <c r="M29" s="459"/>
      <c r="N29" s="459"/>
      <c r="O29" s="459"/>
      <c r="P29" s="501"/>
      <c r="Q29" s="458">
        <v>2900</v>
      </c>
      <c r="R29" s="459"/>
      <c r="S29" s="459"/>
      <c r="T29" s="459"/>
      <c r="U29" s="459"/>
      <c r="V29" s="501"/>
      <c r="W29" s="556"/>
      <c r="X29" s="557"/>
      <c r="Y29" s="558"/>
      <c r="Z29" s="457" t="s">
        <v>177</v>
      </c>
      <c r="AA29" s="437"/>
      <c r="AB29" s="437"/>
      <c r="AC29" s="437"/>
      <c r="AD29" s="437"/>
      <c r="AE29" s="437"/>
      <c r="AF29" s="437"/>
      <c r="AG29" s="438"/>
      <c r="AH29" s="458">
        <v>166</v>
      </c>
      <c r="AI29" s="459"/>
      <c r="AJ29" s="459"/>
      <c r="AK29" s="459"/>
      <c r="AL29" s="501"/>
      <c r="AM29" s="458">
        <v>513538</v>
      </c>
      <c r="AN29" s="459"/>
      <c r="AO29" s="459"/>
      <c r="AP29" s="459"/>
      <c r="AQ29" s="459"/>
      <c r="AR29" s="501"/>
      <c r="AS29" s="458">
        <v>3094</v>
      </c>
      <c r="AT29" s="459"/>
      <c r="AU29" s="459"/>
      <c r="AV29" s="459"/>
      <c r="AW29" s="459"/>
      <c r="AX29" s="460"/>
      <c r="AY29" s="564"/>
      <c r="AZ29" s="565"/>
      <c r="BA29" s="565"/>
      <c r="BB29" s="566"/>
      <c r="BC29" s="441" t="s">
        <v>178</v>
      </c>
      <c r="BD29" s="442"/>
      <c r="BE29" s="442"/>
      <c r="BF29" s="442"/>
      <c r="BG29" s="442"/>
      <c r="BH29" s="442"/>
      <c r="BI29" s="442"/>
      <c r="BJ29" s="442"/>
      <c r="BK29" s="442"/>
      <c r="BL29" s="442"/>
      <c r="BM29" s="443"/>
      <c r="BN29" s="407" t="s">
        <v>122</v>
      </c>
      <c r="BO29" s="408"/>
      <c r="BP29" s="408"/>
      <c r="BQ29" s="408"/>
      <c r="BR29" s="408"/>
      <c r="BS29" s="408"/>
      <c r="BT29" s="408"/>
      <c r="BU29" s="409"/>
      <c r="BV29" s="407" t="s">
        <v>122</v>
      </c>
      <c r="BW29" s="408"/>
      <c r="BX29" s="408"/>
      <c r="BY29" s="408"/>
      <c r="BZ29" s="408"/>
      <c r="CA29" s="408"/>
      <c r="CB29" s="408"/>
      <c r="CC29" s="409"/>
      <c r="CD29" s="184"/>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5">
      <c r="A30" s="169"/>
      <c r="B30" s="579"/>
      <c r="C30" s="580"/>
      <c r="D30" s="581"/>
      <c r="E30" s="461"/>
      <c r="F30" s="462"/>
      <c r="G30" s="462"/>
      <c r="H30" s="462"/>
      <c r="I30" s="462"/>
      <c r="J30" s="462"/>
      <c r="K30" s="463"/>
      <c r="L30" s="571"/>
      <c r="M30" s="572"/>
      <c r="N30" s="572"/>
      <c r="O30" s="572"/>
      <c r="P30" s="573"/>
      <c r="Q30" s="571"/>
      <c r="R30" s="572"/>
      <c r="S30" s="572"/>
      <c r="T30" s="572"/>
      <c r="U30" s="572"/>
      <c r="V30" s="573"/>
      <c r="W30" s="574" t="s">
        <v>179</v>
      </c>
      <c r="X30" s="575"/>
      <c r="Y30" s="575"/>
      <c r="Z30" s="575"/>
      <c r="AA30" s="575"/>
      <c r="AB30" s="575"/>
      <c r="AC30" s="575"/>
      <c r="AD30" s="575"/>
      <c r="AE30" s="575"/>
      <c r="AF30" s="575"/>
      <c r="AG30" s="576"/>
      <c r="AH30" s="534">
        <v>100</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48</v>
      </c>
      <c r="BD30" s="524"/>
      <c r="BE30" s="524"/>
      <c r="BF30" s="524"/>
      <c r="BG30" s="524"/>
      <c r="BH30" s="524"/>
      <c r="BI30" s="524"/>
      <c r="BJ30" s="524"/>
      <c r="BK30" s="524"/>
      <c r="BL30" s="524"/>
      <c r="BM30" s="525"/>
      <c r="BN30" s="526">
        <v>415010</v>
      </c>
      <c r="BO30" s="527"/>
      <c r="BP30" s="527"/>
      <c r="BQ30" s="527"/>
      <c r="BR30" s="527"/>
      <c r="BS30" s="527"/>
      <c r="BT30" s="527"/>
      <c r="BU30" s="528"/>
      <c r="BV30" s="526">
        <v>377698</v>
      </c>
      <c r="BW30" s="527"/>
      <c r="BX30" s="527"/>
      <c r="BY30" s="527"/>
      <c r="BZ30" s="527"/>
      <c r="CA30" s="527"/>
      <c r="CB30" s="527"/>
      <c r="CC30" s="528"/>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2">
      <c r="A31" s="169"/>
      <c r="B31" s="191"/>
      <c r="DI31" s="192"/>
    </row>
    <row r="32" spans="1:113" ht="13.5" customHeight="1" x14ac:dyDescent="0.2">
      <c r="A32" s="169"/>
      <c r="B32" s="193"/>
      <c r="C32" s="570" t="s">
        <v>180</v>
      </c>
      <c r="D32" s="570"/>
      <c r="E32" s="570"/>
      <c r="F32" s="570"/>
      <c r="G32" s="570"/>
      <c r="H32" s="570"/>
      <c r="I32" s="570"/>
      <c r="J32" s="570"/>
      <c r="K32" s="570"/>
      <c r="L32" s="570"/>
      <c r="M32" s="570"/>
      <c r="N32" s="570"/>
      <c r="O32" s="570"/>
      <c r="P32" s="570"/>
      <c r="Q32" s="570"/>
      <c r="R32" s="570"/>
      <c r="S32" s="570"/>
      <c r="U32" s="411" t="s">
        <v>181</v>
      </c>
      <c r="V32" s="411"/>
      <c r="W32" s="411"/>
      <c r="X32" s="411"/>
      <c r="Y32" s="411"/>
      <c r="Z32" s="411"/>
      <c r="AA32" s="411"/>
      <c r="AB32" s="411"/>
      <c r="AC32" s="411"/>
      <c r="AD32" s="411"/>
      <c r="AE32" s="411"/>
      <c r="AF32" s="411"/>
      <c r="AG32" s="411"/>
      <c r="AH32" s="411"/>
      <c r="AI32" s="411"/>
      <c r="AJ32" s="411"/>
      <c r="AK32" s="411"/>
      <c r="AM32" s="411" t="s">
        <v>182</v>
      </c>
      <c r="AN32" s="411"/>
      <c r="AO32" s="411"/>
      <c r="AP32" s="411"/>
      <c r="AQ32" s="411"/>
      <c r="AR32" s="411"/>
      <c r="AS32" s="411"/>
      <c r="AT32" s="411"/>
      <c r="AU32" s="411"/>
      <c r="AV32" s="411"/>
      <c r="AW32" s="411"/>
      <c r="AX32" s="411"/>
      <c r="AY32" s="411"/>
      <c r="AZ32" s="411"/>
      <c r="BA32" s="411"/>
      <c r="BB32" s="411"/>
      <c r="BC32" s="411"/>
      <c r="BE32" s="411" t="s">
        <v>183</v>
      </c>
      <c r="BF32" s="411"/>
      <c r="BG32" s="411"/>
      <c r="BH32" s="411"/>
      <c r="BI32" s="411"/>
      <c r="BJ32" s="411"/>
      <c r="BK32" s="411"/>
      <c r="BL32" s="411"/>
      <c r="BM32" s="411"/>
      <c r="BN32" s="411"/>
      <c r="BO32" s="411"/>
      <c r="BP32" s="411"/>
      <c r="BQ32" s="411"/>
      <c r="BR32" s="411"/>
      <c r="BS32" s="411"/>
      <c r="BT32" s="411"/>
      <c r="BU32" s="411"/>
      <c r="BW32" s="411" t="s">
        <v>184</v>
      </c>
      <c r="BX32" s="411"/>
      <c r="BY32" s="411"/>
      <c r="BZ32" s="411"/>
      <c r="CA32" s="411"/>
      <c r="CB32" s="411"/>
      <c r="CC32" s="411"/>
      <c r="CD32" s="411"/>
      <c r="CE32" s="411"/>
      <c r="CF32" s="411"/>
      <c r="CG32" s="411"/>
      <c r="CH32" s="411"/>
      <c r="CI32" s="411"/>
      <c r="CJ32" s="411"/>
      <c r="CK32" s="411"/>
      <c r="CL32" s="411"/>
      <c r="CM32" s="411"/>
      <c r="CO32" s="411" t="s">
        <v>185</v>
      </c>
      <c r="CP32" s="411"/>
      <c r="CQ32" s="411"/>
      <c r="CR32" s="411"/>
      <c r="CS32" s="411"/>
      <c r="CT32" s="411"/>
      <c r="CU32" s="411"/>
      <c r="CV32" s="411"/>
      <c r="CW32" s="411"/>
      <c r="CX32" s="411"/>
      <c r="CY32" s="411"/>
      <c r="CZ32" s="411"/>
      <c r="DA32" s="411"/>
      <c r="DB32" s="411"/>
      <c r="DC32" s="411"/>
      <c r="DD32" s="411"/>
      <c r="DE32" s="411"/>
      <c r="DI32" s="192"/>
    </row>
    <row r="33" spans="1:113" ht="13.5" customHeight="1" x14ac:dyDescent="0.2">
      <c r="A33" s="169"/>
      <c r="B33" s="193"/>
      <c r="C33" s="431" t="s">
        <v>186</v>
      </c>
      <c r="D33" s="431"/>
      <c r="E33" s="396" t="s">
        <v>187</v>
      </c>
      <c r="F33" s="396"/>
      <c r="G33" s="396"/>
      <c r="H33" s="396"/>
      <c r="I33" s="396"/>
      <c r="J33" s="396"/>
      <c r="K33" s="396"/>
      <c r="L33" s="396"/>
      <c r="M33" s="396"/>
      <c r="N33" s="396"/>
      <c r="O33" s="396"/>
      <c r="P33" s="396"/>
      <c r="Q33" s="396"/>
      <c r="R33" s="396"/>
      <c r="S33" s="396"/>
      <c r="T33" s="194"/>
      <c r="U33" s="431" t="s">
        <v>186</v>
      </c>
      <c r="V33" s="431"/>
      <c r="W33" s="396" t="s">
        <v>187</v>
      </c>
      <c r="X33" s="396"/>
      <c r="Y33" s="396"/>
      <c r="Z33" s="396"/>
      <c r="AA33" s="396"/>
      <c r="AB33" s="396"/>
      <c r="AC33" s="396"/>
      <c r="AD33" s="396"/>
      <c r="AE33" s="396"/>
      <c r="AF33" s="396"/>
      <c r="AG33" s="396"/>
      <c r="AH33" s="396"/>
      <c r="AI33" s="396"/>
      <c r="AJ33" s="396"/>
      <c r="AK33" s="396"/>
      <c r="AL33" s="194"/>
      <c r="AM33" s="431" t="s">
        <v>186</v>
      </c>
      <c r="AN33" s="431"/>
      <c r="AO33" s="396" t="s">
        <v>187</v>
      </c>
      <c r="AP33" s="396"/>
      <c r="AQ33" s="396"/>
      <c r="AR33" s="396"/>
      <c r="AS33" s="396"/>
      <c r="AT33" s="396"/>
      <c r="AU33" s="396"/>
      <c r="AV33" s="396"/>
      <c r="AW33" s="396"/>
      <c r="AX33" s="396"/>
      <c r="AY33" s="396"/>
      <c r="AZ33" s="396"/>
      <c r="BA33" s="396"/>
      <c r="BB33" s="396"/>
      <c r="BC33" s="396"/>
      <c r="BD33" s="195"/>
      <c r="BE33" s="396" t="s">
        <v>188</v>
      </c>
      <c r="BF33" s="396"/>
      <c r="BG33" s="396" t="s">
        <v>189</v>
      </c>
      <c r="BH33" s="396"/>
      <c r="BI33" s="396"/>
      <c r="BJ33" s="396"/>
      <c r="BK33" s="396"/>
      <c r="BL33" s="396"/>
      <c r="BM33" s="396"/>
      <c r="BN33" s="396"/>
      <c r="BO33" s="396"/>
      <c r="BP33" s="396"/>
      <c r="BQ33" s="396"/>
      <c r="BR33" s="396"/>
      <c r="BS33" s="396"/>
      <c r="BT33" s="396"/>
      <c r="BU33" s="396"/>
      <c r="BV33" s="195"/>
      <c r="BW33" s="431" t="s">
        <v>188</v>
      </c>
      <c r="BX33" s="431"/>
      <c r="BY33" s="396" t="s">
        <v>190</v>
      </c>
      <c r="BZ33" s="396"/>
      <c r="CA33" s="396"/>
      <c r="CB33" s="396"/>
      <c r="CC33" s="396"/>
      <c r="CD33" s="396"/>
      <c r="CE33" s="396"/>
      <c r="CF33" s="396"/>
      <c r="CG33" s="396"/>
      <c r="CH33" s="396"/>
      <c r="CI33" s="396"/>
      <c r="CJ33" s="396"/>
      <c r="CK33" s="396"/>
      <c r="CL33" s="396"/>
      <c r="CM33" s="396"/>
      <c r="CN33" s="194"/>
      <c r="CO33" s="431" t="s">
        <v>186</v>
      </c>
      <c r="CP33" s="431"/>
      <c r="CQ33" s="396" t="s">
        <v>191</v>
      </c>
      <c r="CR33" s="396"/>
      <c r="CS33" s="396"/>
      <c r="CT33" s="396"/>
      <c r="CU33" s="396"/>
      <c r="CV33" s="396"/>
      <c r="CW33" s="396"/>
      <c r="CX33" s="396"/>
      <c r="CY33" s="396"/>
      <c r="CZ33" s="396"/>
      <c r="DA33" s="396"/>
      <c r="DB33" s="396"/>
      <c r="DC33" s="396"/>
      <c r="DD33" s="396"/>
      <c r="DE33" s="396"/>
      <c r="DF33" s="194"/>
      <c r="DG33" s="596" t="s">
        <v>192</v>
      </c>
      <c r="DH33" s="596"/>
      <c r="DI33" s="196"/>
    </row>
    <row r="34" spans="1:113" ht="32.25" customHeight="1" x14ac:dyDescent="0.2">
      <c r="A34" s="169"/>
      <c r="B34" s="193"/>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69"/>
      <c r="U34" s="597">
        <f>IF(W34="","",MAX(C34:D43)+1)</f>
        <v>2</v>
      </c>
      <c r="V34" s="597"/>
      <c r="W34" s="598" t="str">
        <f>IF('各会計、関係団体の財政状況及び健全化判断比率'!B28="","",'各会計、関係団体の財政状況及び健全化判断比率'!B28)</f>
        <v>国民健康保険事業勘定特別会計</v>
      </c>
      <c r="X34" s="598"/>
      <c r="Y34" s="598"/>
      <c r="Z34" s="598"/>
      <c r="AA34" s="598"/>
      <c r="AB34" s="598"/>
      <c r="AC34" s="598"/>
      <c r="AD34" s="598"/>
      <c r="AE34" s="598"/>
      <c r="AF34" s="598"/>
      <c r="AG34" s="598"/>
      <c r="AH34" s="598"/>
      <c r="AI34" s="598"/>
      <c r="AJ34" s="598"/>
      <c r="AK34" s="598"/>
      <c r="AL34" s="169"/>
      <c r="AM34" s="597">
        <f>IF(AO34="","",MAX(C34:D43,U34:V43)+1)</f>
        <v>5</v>
      </c>
      <c r="AN34" s="597"/>
      <c r="AO34" s="598" t="str">
        <f>IF('各会計、関係団体の財政状況及び健全化判断比率'!B31="","",'各会計、関係団体の財政状況及び健全化判断比率'!B31)</f>
        <v>下水道事業会計</v>
      </c>
      <c r="AP34" s="598"/>
      <c r="AQ34" s="598"/>
      <c r="AR34" s="598"/>
      <c r="AS34" s="598"/>
      <c r="AT34" s="598"/>
      <c r="AU34" s="598"/>
      <c r="AV34" s="598"/>
      <c r="AW34" s="598"/>
      <c r="AX34" s="598"/>
      <c r="AY34" s="598"/>
      <c r="AZ34" s="598"/>
      <c r="BA34" s="598"/>
      <c r="BB34" s="598"/>
      <c r="BC34" s="598"/>
      <c r="BD34" s="169"/>
      <c r="BE34" s="597" t="str">
        <f>IF(BG34="","",MAX(C34:D43,U34:V43,AM34:AN43)+1)</f>
        <v/>
      </c>
      <c r="BF34" s="597"/>
      <c r="BG34" s="598"/>
      <c r="BH34" s="598"/>
      <c r="BI34" s="598"/>
      <c r="BJ34" s="598"/>
      <c r="BK34" s="598"/>
      <c r="BL34" s="598"/>
      <c r="BM34" s="598"/>
      <c r="BN34" s="598"/>
      <c r="BO34" s="598"/>
      <c r="BP34" s="598"/>
      <c r="BQ34" s="598"/>
      <c r="BR34" s="598"/>
      <c r="BS34" s="598"/>
      <c r="BT34" s="598"/>
      <c r="BU34" s="598"/>
      <c r="BV34" s="169"/>
      <c r="BW34" s="597">
        <f>IF(BY34="","",MAX(C34:D43,U34:V43,AM34:AN43,BE34:BF43)+1)</f>
        <v>6</v>
      </c>
      <c r="BX34" s="597"/>
      <c r="BY34" s="598" t="str">
        <f>IF('各会計、関係団体の財政状況及び健全化判断比率'!B68="","",'各会計、関係団体の財政状況及び健全化判断比率'!B68)</f>
        <v>大阪府後期高齢者医療広域連合
（一般会計）</v>
      </c>
      <c r="BZ34" s="598"/>
      <c r="CA34" s="598"/>
      <c r="CB34" s="598"/>
      <c r="CC34" s="598"/>
      <c r="CD34" s="598"/>
      <c r="CE34" s="598"/>
      <c r="CF34" s="598"/>
      <c r="CG34" s="598"/>
      <c r="CH34" s="598"/>
      <c r="CI34" s="598"/>
      <c r="CJ34" s="598"/>
      <c r="CK34" s="598"/>
      <c r="CL34" s="598"/>
      <c r="CM34" s="598"/>
      <c r="CN34" s="169"/>
      <c r="CO34" s="597" t="str">
        <f>IF(CQ34="","",MAX(C34:D43,U34:V43,AM34:AN43,BE34:BF43,BW34:BX43)+1)</f>
        <v/>
      </c>
      <c r="CP34" s="597"/>
      <c r="CQ34" s="598" t="str">
        <f>IF('各会計、関係団体の財政状況及び健全化判断比率'!BS7="","",'各会計、関係団体の財政状況及び健全化判断比率'!BS7)</f>
        <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196"/>
    </row>
    <row r="35" spans="1:113" ht="32.25" customHeight="1" x14ac:dyDescent="0.2">
      <c r="A35" s="169"/>
      <c r="B35" s="193"/>
      <c r="C35" s="597" t="str">
        <f>IF(E35="","",C34+1)</f>
        <v/>
      </c>
      <c r="D35" s="597"/>
      <c r="E35" s="598" t="str">
        <f>IF('各会計、関係団体の財政状況及び健全化判断比率'!B8="","",'各会計、関係団体の財政状況及び健全化判断比率'!B8)</f>
        <v/>
      </c>
      <c r="F35" s="598"/>
      <c r="G35" s="598"/>
      <c r="H35" s="598"/>
      <c r="I35" s="598"/>
      <c r="J35" s="598"/>
      <c r="K35" s="598"/>
      <c r="L35" s="598"/>
      <c r="M35" s="598"/>
      <c r="N35" s="598"/>
      <c r="O35" s="598"/>
      <c r="P35" s="598"/>
      <c r="Q35" s="598"/>
      <c r="R35" s="598"/>
      <c r="S35" s="598"/>
      <c r="T35" s="169"/>
      <c r="U35" s="597">
        <f>IF(W35="","",U34+1)</f>
        <v>3</v>
      </c>
      <c r="V35" s="597"/>
      <c r="W35" s="598" t="str">
        <f>IF('各会計、関係団体の財政状況及び健全化判断比率'!B29="","",'各会計、関係団体の財政状況及び健全化判断比率'!B29)</f>
        <v>介護保険特別会計</v>
      </c>
      <c r="X35" s="598"/>
      <c r="Y35" s="598"/>
      <c r="Z35" s="598"/>
      <c r="AA35" s="598"/>
      <c r="AB35" s="598"/>
      <c r="AC35" s="598"/>
      <c r="AD35" s="598"/>
      <c r="AE35" s="598"/>
      <c r="AF35" s="598"/>
      <c r="AG35" s="598"/>
      <c r="AH35" s="598"/>
      <c r="AI35" s="598"/>
      <c r="AJ35" s="598"/>
      <c r="AK35" s="598"/>
      <c r="AL35" s="169"/>
      <c r="AM35" s="597" t="str">
        <f t="shared" ref="AM35:AM43" si="0">IF(AO35="","",AM34+1)</f>
        <v/>
      </c>
      <c r="AN35" s="597"/>
      <c r="AO35" s="598"/>
      <c r="AP35" s="598"/>
      <c r="AQ35" s="598"/>
      <c r="AR35" s="598"/>
      <c r="AS35" s="598"/>
      <c r="AT35" s="598"/>
      <c r="AU35" s="598"/>
      <c r="AV35" s="598"/>
      <c r="AW35" s="598"/>
      <c r="AX35" s="598"/>
      <c r="AY35" s="598"/>
      <c r="AZ35" s="598"/>
      <c r="BA35" s="598"/>
      <c r="BB35" s="598"/>
      <c r="BC35" s="598"/>
      <c r="BD35" s="169"/>
      <c r="BE35" s="597" t="str">
        <f t="shared" ref="BE35:BE43" si="1">IF(BG35="","",BE34+1)</f>
        <v/>
      </c>
      <c r="BF35" s="597"/>
      <c r="BG35" s="598"/>
      <c r="BH35" s="598"/>
      <c r="BI35" s="598"/>
      <c r="BJ35" s="598"/>
      <c r="BK35" s="598"/>
      <c r="BL35" s="598"/>
      <c r="BM35" s="598"/>
      <c r="BN35" s="598"/>
      <c r="BO35" s="598"/>
      <c r="BP35" s="598"/>
      <c r="BQ35" s="598"/>
      <c r="BR35" s="598"/>
      <c r="BS35" s="598"/>
      <c r="BT35" s="598"/>
      <c r="BU35" s="598"/>
      <c r="BV35" s="169"/>
      <c r="BW35" s="597">
        <f t="shared" ref="BW35:BW43" si="2">IF(BY35="","",BW34+1)</f>
        <v>7</v>
      </c>
      <c r="BX35" s="597"/>
      <c r="BY35" s="598" t="str">
        <f>IF('各会計、関係団体の財政状況及び健全化判断比率'!B69="","",'各会計、関係団体の財政状況及び健全化判断比率'!B69)</f>
        <v>大阪府後期高齢者医療広域連合
（後期高齢者医療特別会計）</v>
      </c>
      <c r="BZ35" s="598"/>
      <c r="CA35" s="598"/>
      <c r="CB35" s="598"/>
      <c r="CC35" s="598"/>
      <c r="CD35" s="598"/>
      <c r="CE35" s="598"/>
      <c r="CF35" s="598"/>
      <c r="CG35" s="598"/>
      <c r="CH35" s="598"/>
      <c r="CI35" s="598"/>
      <c r="CJ35" s="598"/>
      <c r="CK35" s="598"/>
      <c r="CL35" s="598"/>
      <c r="CM35" s="598"/>
      <c r="CN35" s="169"/>
      <c r="CO35" s="597" t="str">
        <f t="shared" ref="CO35:CO43" si="3">IF(CQ35="","",CO34+1)</f>
        <v/>
      </c>
      <c r="CP35" s="597"/>
      <c r="CQ35" s="598" t="str">
        <f>IF('各会計、関係団体の財政状況及び健全化判断比率'!BS8="","",'各会計、関係団体の財政状況及び健全化判断比率'!BS8)</f>
        <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196"/>
    </row>
    <row r="36" spans="1:113" ht="32.25" customHeight="1" x14ac:dyDescent="0.2">
      <c r="A36" s="169"/>
      <c r="B36" s="193"/>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69"/>
      <c r="U36" s="597">
        <f t="shared" ref="U36:U43" si="4">IF(W36="","",U35+1)</f>
        <v>4</v>
      </c>
      <c r="V36" s="597"/>
      <c r="W36" s="598" t="str">
        <f>IF('各会計、関係団体の財政状況及び健全化判断比率'!B30="","",'各会計、関係団体の財政状況及び健全化判断比率'!B30)</f>
        <v>後期高齢者医療特別会計</v>
      </c>
      <c r="X36" s="598"/>
      <c r="Y36" s="598"/>
      <c r="Z36" s="598"/>
      <c r="AA36" s="598"/>
      <c r="AB36" s="598"/>
      <c r="AC36" s="598"/>
      <c r="AD36" s="598"/>
      <c r="AE36" s="598"/>
      <c r="AF36" s="598"/>
      <c r="AG36" s="598"/>
      <c r="AH36" s="598"/>
      <c r="AI36" s="598"/>
      <c r="AJ36" s="598"/>
      <c r="AK36" s="598"/>
      <c r="AL36" s="169"/>
      <c r="AM36" s="597" t="str">
        <f t="shared" si="0"/>
        <v/>
      </c>
      <c r="AN36" s="597"/>
      <c r="AO36" s="598"/>
      <c r="AP36" s="598"/>
      <c r="AQ36" s="598"/>
      <c r="AR36" s="598"/>
      <c r="AS36" s="598"/>
      <c r="AT36" s="598"/>
      <c r="AU36" s="598"/>
      <c r="AV36" s="598"/>
      <c r="AW36" s="598"/>
      <c r="AX36" s="598"/>
      <c r="AY36" s="598"/>
      <c r="AZ36" s="598"/>
      <c r="BA36" s="598"/>
      <c r="BB36" s="598"/>
      <c r="BC36" s="598"/>
      <c r="BD36" s="169"/>
      <c r="BE36" s="597" t="str">
        <f t="shared" si="1"/>
        <v/>
      </c>
      <c r="BF36" s="597"/>
      <c r="BG36" s="598"/>
      <c r="BH36" s="598"/>
      <c r="BI36" s="598"/>
      <c r="BJ36" s="598"/>
      <c r="BK36" s="598"/>
      <c r="BL36" s="598"/>
      <c r="BM36" s="598"/>
      <c r="BN36" s="598"/>
      <c r="BO36" s="598"/>
      <c r="BP36" s="598"/>
      <c r="BQ36" s="598"/>
      <c r="BR36" s="598"/>
      <c r="BS36" s="598"/>
      <c r="BT36" s="598"/>
      <c r="BU36" s="598"/>
      <c r="BV36" s="169"/>
      <c r="BW36" s="597">
        <f t="shared" si="2"/>
        <v>8</v>
      </c>
      <c r="BX36" s="597"/>
      <c r="BY36" s="598" t="str">
        <f>IF('各会計、関係団体の財政状況及び健全化判断比率'!B70="","",'各会計、関係団体の財政状況及び健全化判断比率'!B70)</f>
        <v>大阪広域水道企業団水道事業会計（水道用水供給事業）</v>
      </c>
      <c r="BZ36" s="598"/>
      <c r="CA36" s="598"/>
      <c r="CB36" s="598"/>
      <c r="CC36" s="598"/>
      <c r="CD36" s="598"/>
      <c r="CE36" s="598"/>
      <c r="CF36" s="598"/>
      <c r="CG36" s="598"/>
      <c r="CH36" s="598"/>
      <c r="CI36" s="598"/>
      <c r="CJ36" s="598"/>
      <c r="CK36" s="598"/>
      <c r="CL36" s="598"/>
      <c r="CM36" s="598"/>
      <c r="CN36" s="169"/>
      <c r="CO36" s="597" t="str">
        <f t="shared" si="3"/>
        <v/>
      </c>
      <c r="CP36" s="597"/>
      <c r="CQ36" s="598" t="str">
        <f>IF('各会計、関係団体の財政状況及び健全化判断比率'!BS9="","",'各会計、関係団体の財政状況及び健全化判断比率'!BS9)</f>
        <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196"/>
    </row>
    <row r="37" spans="1:113" ht="32.25" customHeight="1" x14ac:dyDescent="0.2">
      <c r="A37" s="169"/>
      <c r="B37" s="193"/>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69"/>
      <c r="U37" s="597" t="str">
        <f t="shared" si="4"/>
        <v/>
      </c>
      <c r="V37" s="597"/>
      <c r="W37" s="598"/>
      <c r="X37" s="598"/>
      <c r="Y37" s="598"/>
      <c r="Z37" s="598"/>
      <c r="AA37" s="598"/>
      <c r="AB37" s="598"/>
      <c r="AC37" s="598"/>
      <c r="AD37" s="598"/>
      <c r="AE37" s="598"/>
      <c r="AF37" s="598"/>
      <c r="AG37" s="598"/>
      <c r="AH37" s="598"/>
      <c r="AI37" s="598"/>
      <c r="AJ37" s="598"/>
      <c r="AK37" s="598"/>
      <c r="AL37" s="169"/>
      <c r="AM37" s="597" t="str">
        <f t="shared" si="0"/>
        <v/>
      </c>
      <c r="AN37" s="597"/>
      <c r="AO37" s="598"/>
      <c r="AP37" s="598"/>
      <c r="AQ37" s="598"/>
      <c r="AR37" s="598"/>
      <c r="AS37" s="598"/>
      <c r="AT37" s="598"/>
      <c r="AU37" s="598"/>
      <c r="AV37" s="598"/>
      <c r="AW37" s="598"/>
      <c r="AX37" s="598"/>
      <c r="AY37" s="598"/>
      <c r="AZ37" s="598"/>
      <c r="BA37" s="598"/>
      <c r="BB37" s="598"/>
      <c r="BC37" s="598"/>
      <c r="BD37" s="169"/>
      <c r="BE37" s="597" t="str">
        <f t="shared" si="1"/>
        <v/>
      </c>
      <c r="BF37" s="597"/>
      <c r="BG37" s="598"/>
      <c r="BH37" s="598"/>
      <c r="BI37" s="598"/>
      <c r="BJ37" s="598"/>
      <c r="BK37" s="598"/>
      <c r="BL37" s="598"/>
      <c r="BM37" s="598"/>
      <c r="BN37" s="598"/>
      <c r="BO37" s="598"/>
      <c r="BP37" s="598"/>
      <c r="BQ37" s="598"/>
      <c r="BR37" s="598"/>
      <c r="BS37" s="598"/>
      <c r="BT37" s="598"/>
      <c r="BU37" s="598"/>
      <c r="BV37" s="169"/>
      <c r="BW37" s="597">
        <f t="shared" si="2"/>
        <v>9</v>
      </c>
      <c r="BX37" s="597"/>
      <c r="BY37" s="598" t="str">
        <f>IF('各会計、関係団体の財政状況及び健全化判断比率'!B71="","",'各会計、関係団体の財政状況及び健全化判断比率'!B71)</f>
        <v>大阪広域水道企業団水道事業会計（市町村域水道事業）</v>
      </c>
      <c r="BZ37" s="598"/>
      <c r="CA37" s="598"/>
      <c r="CB37" s="598"/>
      <c r="CC37" s="598"/>
      <c r="CD37" s="598"/>
      <c r="CE37" s="598"/>
      <c r="CF37" s="598"/>
      <c r="CG37" s="598"/>
      <c r="CH37" s="598"/>
      <c r="CI37" s="598"/>
      <c r="CJ37" s="598"/>
      <c r="CK37" s="598"/>
      <c r="CL37" s="598"/>
      <c r="CM37" s="598"/>
      <c r="CN37" s="169"/>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196"/>
    </row>
    <row r="38" spans="1:113" ht="32.25" customHeight="1" x14ac:dyDescent="0.2">
      <c r="A38" s="169"/>
      <c r="B38" s="193"/>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69"/>
      <c r="U38" s="597" t="str">
        <f t="shared" si="4"/>
        <v/>
      </c>
      <c r="V38" s="597"/>
      <c r="W38" s="598"/>
      <c r="X38" s="598"/>
      <c r="Y38" s="598"/>
      <c r="Z38" s="598"/>
      <c r="AA38" s="598"/>
      <c r="AB38" s="598"/>
      <c r="AC38" s="598"/>
      <c r="AD38" s="598"/>
      <c r="AE38" s="598"/>
      <c r="AF38" s="598"/>
      <c r="AG38" s="598"/>
      <c r="AH38" s="598"/>
      <c r="AI38" s="598"/>
      <c r="AJ38" s="598"/>
      <c r="AK38" s="598"/>
      <c r="AL38" s="169"/>
      <c r="AM38" s="597" t="str">
        <f t="shared" si="0"/>
        <v/>
      </c>
      <c r="AN38" s="597"/>
      <c r="AO38" s="598"/>
      <c r="AP38" s="598"/>
      <c r="AQ38" s="598"/>
      <c r="AR38" s="598"/>
      <c r="AS38" s="598"/>
      <c r="AT38" s="598"/>
      <c r="AU38" s="598"/>
      <c r="AV38" s="598"/>
      <c r="AW38" s="598"/>
      <c r="AX38" s="598"/>
      <c r="AY38" s="598"/>
      <c r="AZ38" s="598"/>
      <c r="BA38" s="598"/>
      <c r="BB38" s="598"/>
      <c r="BC38" s="598"/>
      <c r="BD38" s="169"/>
      <c r="BE38" s="597" t="str">
        <f t="shared" si="1"/>
        <v/>
      </c>
      <c r="BF38" s="597"/>
      <c r="BG38" s="598"/>
      <c r="BH38" s="598"/>
      <c r="BI38" s="598"/>
      <c r="BJ38" s="598"/>
      <c r="BK38" s="598"/>
      <c r="BL38" s="598"/>
      <c r="BM38" s="598"/>
      <c r="BN38" s="598"/>
      <c r="BO38" s="598"/>
      <c r="BP38" s="598"/>
      <c r="BQ38" s="598"/>
      <c r="BR38" s="598"/>
      <c r="BS38" s="598"/>
      <c r="BT38" s="598"/>
      <c r="BU38" s="598"/>
      <c r="BV38" s="169"/>
      <c r="BW38" s="597">
        <f t="shared" si="2"/>
        <v>10</v>
      </c>
      <c r="BX38" s="597"/>
      <c r="BY38" s="598" t="str">
        <f>IF('各会計、関係団体の財政状況及び健全化判断比率'!B72="","",'各会計、関係団体の財政状況及び健全化判断比率'!B72)</f>
        <v>大阪広域水道企業団（工業用水道事業会計）</v>
      </c>
      <c r="BZ38" s="598"/>
      <c r="CA38" s="598"/>
      <c r="CB38" s="598"/>
      <c r="CC38" s="598"/>
      <c r="CD38" s="598"/>
      <c r="CE38" s="598"/>
      <c r="CF38" s="598"/>
      <c r="CG38" s="598"/>
      <c r="CH38" s="598"/>
      <c r="CI38" s="598"/>
      <c r="CJ38" s="598"/>
      <c r="CK38" s="598"/>
      <c r="CL38" s="598"/>
      <c r="CM38" s="598"/>
      <c r="CN38" s="169"/>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196"/>
    </row>
    <row r="39" spans="1:113" ht="32.25" customHeight="1" x14ac:dyDescent="0.2">
      <c r="A39" s="169"/>
      <c r="B39" s="193"/>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69"/>
      <c r="U39" s="597" t="str">
        <f t="shared" si="4"/>
        <v/>
      </c>
      <c r="V39" s="597"/>
      <c r="W39" s="598"/>
      <c r="X39" s="598"/>
      <c r="Y39" s="598"/>
      <c r="Z39" s="598"/>
      <c r="AA39" s="598"/>
      <c r="AB39" s="598"/>
      <c r="AC39" s="598"/>
      <c r="AD39" s="598"/>
      <c r="AE39" s="598"/>
      <c r="AF39" s="598"/>
      <c r="AG39" s="598"/>
      <c r="AH39" s="598"/>
      <c r="AI39" s="598"/>
      <c r="AJ39" s="598"/>
      <c r="AK39" s="598"/>
      <c r="AL39" s="169"/>
      <c r="AM39" s="597" t="str">
        <f t="shared" si="0"/>
        <v/>
      </c>
      <c r="AN39" s="597"/>
      <c r="AO39" s="598"/>
      <c r="AP39" s="598"/>
      <c r="AQ39" s="598"/>
      <c r="AR39" s="598"/>
      <c r="AS39" s="598"/>
      <c r="AT39" s="598"/>
      <c r="AU39" s="598"/>
      <c r="AV39" s="598"/>
      <c r="AW39" s="598"/>
      <c r="AX39" s="598"/>
      <c r="AY39" s="598"/>
      <c r="AZ39" s="598"/>
      <c r="BA39" s="598"/>
      <c r="BB39" s="598"/>
      <c r="BC39" s="598"/>
      <c r="BD39" s="169"/>
      <c r="BE39" s="597" t="str">
        <f t="shared" si="1"/>
        <v/>
      </c>
      <c r="BF39" s="597"/>
      <c r="BG39" s="598"/>
      <c r="BH39" s="598"/>
      <c r="BI39" s="598"/>
      <c r="BJ39" s="598"/>
      <c r="BK39" s="598"/>
      <c r="BL39" s="598"/>
      <c r="BM39" s="598"/>
      <c r="BN39" s="598"/>
      <c r="BO39" s="598"/>
      <c r="BP39" s="598"/>
      <c r="BQ39" s="598"/>
      <c r="BR39" s="598"/>
      <c r="BS39" s="598"/>
      <c r="BT39" s="598"/>
      <c r="BU39" s="598"/>
      <c r="BV39" s="169"/>
      <c r="BW39" s="597" t="str">
        <f t="shared" si="2"/>
        <v/>
      </c>
      <c r="BX39" s="597"/>
      <c r="BY39" s="598" t="str">
        <f>IF('各会計、関係団体の財政状況及び健全化判断比率'!B73="","",'各会計、関係団体の財政状況及び健全化判断比率'!B73)</f>
        <v/>
      </c>
      <c r="BZ39" s="598"/>
      <c r="CA39" s="598"/>
      <c r="CB39" s="598"/>
      <c r="CC39" s="598"/>
      <c r="CD39" s="598"/>
      <c r="CE39" s="598"/>
      <c r="CF39" s="598"/>
      <c r="CG39" s="598"/>
      <c r="CH39" s="598"/>
      <c r="CI39" s="598"/>
      <c r="CJ39" s="598"/>
      <c r="CK39" s="598"/>
      <c r="CL39" s="598"/>
      <c r="CM39" s="598"/>
      <c r="CN39" s="169"/>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196"/>
    </row>
    <row r="40" spans="1:113" ht="32.25" customHeight="1" x14ac:dyDescent="0.2">
      <c r="A40" s="169"/>
      <c r="B40" s="193"/>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69"/>
      <c r="U40" s="597" t="str">
        <f t="shared" si="4"/>
        <v/>
      </c>
      <c r="V40" s="597"/>
      <c r="W40" s="598"/>
      <c r="X40" s="598"/>
      <c r="Y40" s="598"/>
      <c r="Z40" s="598"/>
      <c r="AA40" s="598"/>
      <c r="AB40" s="598"/>
      <c r="AC40" s="598"/>
      <c r="AD40" s="598"/>
      <c r="AE40" s="598"/>
      <c r="AF40" s="598"/>
      <c r="AG40" s="598"/>
      <c r="AH40" s="598"/>
      <c r="AI40" s="598"/>
      <c r="AJ40" s="598"/>
      <c r="AK40" s="598"/>
      <c r="AL40" s="169"/>
      <c r="AM40" s="597" t="str">
        <f t="shared" si="0"/>
        <v/>
      </c>
      <c r="AN40" s="597"/>
      <c r="AO40" s="598"/>
      <c r="AP40" s="598"/>
      <c r="AQ40" s="598"/>
      <c r="AR40" s="598"/>
      <c r="AS40" s="598"/>
      <c r="AT40" s="598"/>
      <c r="AU40" s="598"/>
      <c r="AV40" s="598"/>
      <c r="AW40" s="598"/>
      <c r="AX40" s="598"/>
      <c r="AY40" s="598"/>
      <c r="AZ40" s="598"/>
      <c r="BA40" s="598"/>
      <c r="BB40" s="598"/>
      <c r="BC40" s="598"/>
      <c r="BD40" s="169"/>
      <c r="BE40" s="597" t="str">
        <f t="shared" si="1"/>
        <v/>
      </c>
      <c r="BF40" s="597"/>
      <c r="BG40" s="598"/>
      <c r="BH40" s="598"/>
      <c r="BI40" s="598"/>
      <c r="BJ40" s="598"/>
      <c r="BK40" s="598"/>
      <c r="BL40" s="598"/>
      <c r="BM40" s="598"/>
      <c r="BN40" s="598"/>
      <c r="BO40" s="598"/>
      <c r="BP40" s="598"/>
      <c r="BQ40" s="598"/>
      <c r="BR40" s="598"/>
      <c r="BS40" s="598"/>
      <c r="BT40" s="598"/>
      <c r="BU40" s="598"/>
      <c r="BV40" s="169"/>
      <c r="BW40" s="597" t="str">
        <f t="shared" si="2"/>
        <v/>
      </c>
      <c r="BX40" s="597"/>
      <c r="BY40" s="598" t="str">
        <f>IF('各会計、関係団体の財政状況及び健全化判断比率'!B74="","",'各会計、関係団体の財政状況及び健全化判断比率'!B74)</f>
        <v/>
      </c>
      <c r="BZ40" s="598"/>
      <c r="CA40" s="598"/>
      <c r="CB40" s="598"/>
      <c r="CC40" s="598"/>
      <c r="CD40" s="598"/>
      <c r="CE40" s="598"/>
      <c r="CF40" s="598"/>
      <c r="CG40" s="598"/>
      <c r="CH40" s="598"/>
      <c r="CI40" s="598"/>
      <c r="CJ40" s="598"/>
      <c r="CK40" s="598"/>
      <c r="CL40" s="598"/>
      <c r="CM40" s="598"/>
      <c r="CN40" s="169"/>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196"/>
    </row>
    <row r="41" spans="1:113" ht="32.25" customHeight="1" x14ac:dyDescent="0.2">
      <c r="A41" s="169"/>
      <c r="B41" s="193"/>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69"/>
      <c r="U41" s="597" t="str">
        <f t="shared" si="4"/>
        <v/>
      </c>
      <c r="V41" s="597"/>
      <c r="W41" s="598"/>
      <c r="X41" s="598"/>
      <c r="Y41" s="598"/>
      <c r="Z41" s="598"/>
      <c r="AA41" s="598"/>
      <c r="AB41" s="598"/>
      <c r="AC41" s="598"/>
      <c r="AD41" s="598"/>
      <c r="AE41" s="598"/>
      <c r="AF41" s="598"/>
      <c r="AG41" s="598"/>
      <c r="AH41" s="598"/>
      <c r="AI41" s="598"/>
      <c r="AJ41" s="598"/>
      <c r="AK41" s="598"/>
      <c r="AL41" s="169"/>
      <c r="AM41" s="597" t="str">
        <f t="shared" si="0"/>
        <v/>
      </c>
      <c r="AN41" s="597"/>
      <c r="AO41" s="598"/>
      <c r="AP41" s="598"/>
      <c r="AQ41" s="598"/>
      <c r="AR41" s="598"/>
      <c r="AS41" s="598"/>
      <c r="AT41" s="598"/>
      <c r="AU41" s="598"/>
      <c r="AV41" s="598"/>
      <c r="AW41" s="598"/>
      <c r="AX41" s="598"/>
      <c r="AY41" s="598"/>
      <c r="AZ41" s="598"/>
      <c r="BA41" s="598"/>
      <c r="BB41" s="598"/>
      <c r="BC41" s="598"/>
      <c r="BD41" s="169"/>
      <c r="BE41" s="597" t="str">
        <f t="shared" si="1"/>
        <v/>
      </c>
      <c r="BF41" s="597"/>
      <c r="BG41" s="598"/>
      <c r="BH41" s="598"/>
      <c r="BI41" s="598"/>
      <c r="BJ41" s="598"/>
      <c r="BK41" s="598"/>
      <c r="BL41" s="598"/>
      <c r="BM41" s="598"/>
      <c r="BN41" s="598"/>
      <c r="BO41" s="598"/>
      <c r="BP41" s="598"/>
      <c r="BQ41" s="598"/>
      <c r="BR41" s="598"/>
      <c r="BS41" s="598"/>
      <c r="BT41" s="598"/>
      <c r="BU41" s="598"/>
      <c r="BV41" s="169"/>
      <c r="BW41" s="597" t="str">
        <f t="shared" si="2"/>
        <v/>
      </c>
      <c r="BX41" s="597"/>
      <c r="BY41" s="598" t="str">
        <f>IF('各会計、関係団体の財政状況及び健全化判断比率'!B75="","",'各会計、関係団体の財政状況及び健全化判断比率'!B75)</f>
        <v/>
      </c>
      <c r="BZ41" s="598"/>
      <c r="CA41" s="598"/>
      <c r="CB41" s="598"/>
      <c r="CC41" s="598"/>
      <c r="CD41" s="598"/>
      <c r="CE41" s="598"/>
      <c r="CF41" s="598"/>
      <c r="CG41" s="598"/>
      <c r="CH41" s="598"/>
      <c r="CI41" s="598"/>
      <c r="CJ41" s="598"/>
      <c r="CK41" s="598"/>
      <c r="CL41" s="598"/>
      <c r="CM41" s="598"/>
      <c r="CN41" s="169"/>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196"/>
    </row>
    <row r="42" spans="1:113" ht="32.25" customHeight="1" x14ac:dyDescent="0.2">
      <c r="B42" s="193"/>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69"/>
      <c r="U42" s="597" t="str">
        <f t="shared" si="4"/>
        <v/>
      </c>
      <c r="V42" s="597"/>
      <c r="W42" s="598"/>
      <c r="X42" s="598"/>
      <c r="Y42" s="598"/>
      <c r="Z42" s="598"/>
      <c r="AA42" s="598"/>
      <c r="AB42" s="598"/>
      <c r="AC42" s="598"/>
      <c r="AD42" s="598"/>
      <c r="AE42" s="598"/>
      <c r="AF42" s="598"/>
      <c r="AG42" s="598"/>
      <c r="AH42" s="598"/>
      <c r="AI42" s="598"/>
      <c r="AJ42" s="598"/>
      <c r="AK42" s="598"/>
      <c r="AL42" s="169"/>
      <c r="AM42" s="597" t="str">
        <f t="shared" si="0"/>
        <v/>
      </c>
      <c r="AN42" s="597"/>
      <c r="AO42" s="598"/>
      <c r="AP42" s="598"/>
      <c r="AQ42" s="598"/>
      <c r="AR42" s="598"/>
      <c r="AS42" s="598"/>
      <c r="AT42" s="598"/>
      <c r="AU42" s="598"/>
      <c r="AV42" s="598"/>
      <c r="AW42" s="598"/>
      <c r="AX42" s="598"/>
      <c r="AY42" s="598"/>
      <c r="AZ42" s="598"/>
      <c r="BA42" s="598"/>
      <c r="BB42" s="598"/>
      <c r="BC42" s="598"/>
      <c r="BD42" s="169"/>
      <c r="BE42" s="597" t="str">
        <f t="shared" si="1"/>
        <v/>
      </c>
      <c r="BF42" s="597"/>
      <c r="BG42" s="598"/>
      <c r="BH42" s="598"/>
      <c r="BI42" s="598"/>
      <c r="BJ42" s="598"/>
      <c r="BK42" s="598"/>
      <c r="BL42" s="598"/>
      <c r="BM42" s="598"/>
      <c r="BN42" s="598"/>
      <c r="BO42" s="598"/>
      <c r="BP42" s="598"/>
      <c r="BQ42" s="598"/>
      <c r="BR42" s="598"/>
      <c r="BS42" s="598"/>
      <c r="BT42" s="598"/>
      <c r="BU42" s="598"/>
      <c r="BV42" s="169"/>
      <c r="BW42" s="597" t="str">
        <f t="shared" si="2"/>
        <v/>
      </c>
      <c r="BX42" s="597"/>
      <c r="BY42" s="598" t="str">
        <f>IF('各会計、関係団体の財政状況及び健全化判断比率'!B76="","",'各会計、関係団体の財政状況及び健全化判断比率'!B76)</f>
        <v/>
      </c>
      <c r="BZ42" s="598"/>
      <c r="CA42" s="598"/>
      <c r="CB42" s="598"/>
      <c r="CC42" s="598"/>
      <c r="CD42" s="598"/>
      <c r="CE42" s="598"/>
      <c r="CF42" s="598"/>
      <c r="CG42" s="598"/>
      <c r="CH42" s="598"/>
      <c r="CI42" s="598"/>
      <c r="CJ42" s="598"/>
      <c r="CK42" s="598"/>
      <c r="CL42" s="598"/>
      <c r="CM42" s="598"/>
      <c r="CN42" s="169"/>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196"/>
    </row>
    <row r="43" spans="1:113" ht="32.25" customHeight="1" x14ac:dyDescent="0.2">
      <c r="B43" s="193"/>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69"/>
      <c r="U43" s="597" t="str">
        <f t="shared" si="4"/>
        <v/>
      </c>
      <c r="V43" s="597"/>
      <c r="W43" s="598"/>
      <c r="X43" s="598"/>
      <c r="Y43" s="598"/>
      <c r="Z43" s="598"/>
      <c r="AA43" s="598"/>
      <c r="AB43" s="598"/>
      <c r="AC43" s="598"/>
      <c r="AD43" s="598"/>
      <c r="AE43" s="598"/>
      <c r="AF43" s="598"/>
      <c r="AG43" s="598"/>
      <c r="AH43" s="598"/>
      <c r="AI43" s="598"/>
      <c r="AJ43" s="598"/>
      <c r="AK43" s="598"/>
      <c r="AL43" s="169"/>
      <c r="AM43" s="597" t="str">
        <f t="shared" si="0"/>
        <v/>
      </c>
      <c r="AN43" s="597"/>
      <c r="AO43" s="598"/>
      <c r="AP43" s="598"/>
      <c r="AQ43" s="598"/>
      <c r="AR43" s="598"/>
      <c r="AS43" s="598"/>
      <c r="AT43" s="598"/>
      <c r="AU43" s="598"/>
      <c r="AV43" s="598"/>
      <c r="AW43" s="598"/>
      <c r="AX43" s="598"/>
      <c r="AY43" s="598"/>
      <c r="AZ43" s="598"/>
      <c r="BA43" s="598"/>
      <c r="BB43" s="598"/>
      <c r="BC43" s="598"/>
      <c r="BD43" s="169"/>
      <c r="BE43" s="597" t="str">
        <f t="shared" si="1"/>
        <v/>
      </c>
      <c r="BF43" s="597"/>
      <c r="BG43" s="598"/>
      <c r="BH43" s="598"/>
      <c r="BI43" s="598"/>
      <c r="BJ43" s="598"/>
      <c r="BK43" s="598"/>
      <c r="BL43" s="598"/>
      <c r="BM43" s="598"/>
      <c r="BN43" s="598"/>
      <c r="BO43" s="598"/>
      <c r="BP43" s="598"/>
      <c r="BQ43" s="598"/>
      <c r="BR43" s="598"/>
      <c r="BS43" s="598"/>
      <c r="BT43" s="598"/>
      <c r="BU43" s="598"/>
      <c r="BV43" s="169"/>
      <c r="BW43" s="597" t="str">
        <f t="shared" si="2"/>
        <v/>
      </c>
      <c r="BX43" s="597"/>
      <c r="BY43" s="598" t="str">
        <f>IF('各会計、関係団体の財政状況及び健全化判断比率'!B77="","",'各会計、関係団体の財政状況及び健全化判断比率'!B77)</f>
        <v/>
      </c>
      <c r="BZ43" s="598"/>
      <c r="CA43" s="598"/>
      <c r="CB43" s="598"/>
      <c r="CC43" s="598"/>
      <c r="CD43" s="598"/>
      <c r="CE43" s="598"/>
      <c r="CF43" s="598"/>
      <c r="CG43" s="598"/>
      <c r="CH43" s="598"/>
      <c r="CI43" s="598"/>
      <c r="CJ43" s="598"/>
      <c r="CK43" s="598"/>
      <c r="CL43" s="598"/>
      <c r="CM43" s="598"/>
      <c r="CN43" s="169"/>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196"/>
    </row>
    <row r="44" spans="1:113" ht="13.5" customHeight="1" thickBot="1" x14ac:dyDescent="0.25">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2"/>
    <row r="46" spans="1:113" x14ac:dyDescent="0.2">
      <c r="B46" s="168" t="s">
        <v>193</v>
      </c>
      <c r="E46" s="600" t="s">
        <v>194</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2">
      <c r="E47" s="600" t="s">
        <v>195</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2">
      <c r="E48" s="600" t="s">
        <v>196</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2">
      <c r="E49" s="601" t="s">
        <v>197</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2">
      <c r="E50" s="600" t="s">
        <v>198</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2">
      <c r="E51" s="600" t="s">
        <v>199</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2">
      <c r="E52" s="600" t="s">
        <v>200</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2">
      <c r="E53" s="600" t="s">
        <v>201</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2"/>
    <row r="55" spans="5:113" x14ac:dyDescent="0.2"/>
    <row r="56" spans="5:113" x14ac:dyDescent="0.2"/>
  </sheetData>
  <sheetProtection algorithmName="SHA-512" hashValue="KNNqWKu3zqeXYzFSpP4Yj7/s4MSGEymimUnT8c1beccIpc9wOUpA3J/ZSq2DF22V85uodcgpeM78/LILGvr/wQ==" saltValue="Gz1r2i/5Tw3IQQWUDj/WPQ=="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523</v>
      </c>
      <c r="G33" s="29" t="s">
        <v>524</v>
      </c>
      <c r="H33" s="29" t="s">
        <v>525</v>
      </c>
      <c r="I33" s="29" t="s">
        <v>526</v>
      </c>
      <c r="J33" s="30" t="s">
        <v>527</v>
      </c>
      <c r="K33" s="22"/>
      <c r="L33" s="22"/>
      <c r="M33" s="22"/>
      <c r="N33" s="22"/>
      <c r="O33" s="22"/>
      <c r="P33" s="22"/>
    </row>
    <row r="34" spans="1:16" ht="39" customHeight="1" x14ac:dyDescent="0.2">
      <c r="A34" s="22"/>
      <c r="B34" s="31"/>
      <c r="C34" s="1151" t="s">
        <v>528</v>
      </c>
      <c r="D34" s="1151"/>
      <c r="E34" s="1152"/>
      <c r="F34" s="32">
        <v>0.23</v>
      </c>
      <c r="G34" s="33">
        <v>12.06</v>
      </c>
      <c r="H34" s="33">
        <v>8.0299999999999994</v>
      </c>
      <c r="I34" s="33">
        <v>2.3199999999999998</v>
      </c>
      <c r="J34" s="34">
        <v>3.65</v>
      </c>
      <c r="K34" s="22"/>
      <c r="L34" s="22"/>
      <c r="M34" s="22"/>
      <c r="N34" s="22"/>
      <c r="O34" s="22"/>
      <c r="P34" s="22"/>
    </row>
    <row r="35" spans="1:16" ht="39" customHeight="1" x14ac:dyDescent="0.2">
      <c r="A35" s="22"/>
      <c r="B35" s="35"/>
      <c r="C35" s="1145" t="s">
        <v>529</v>
      </c>
      <c r="D35" s="1146"/>
      <c r="E35" s="1147"/>
      <c r="F35" s="36">
        <v>0</v>
      </c>
      <c r="G35" s="37">
        <v>0.94</v>
      </c>
      <c r="H35" s="37">
        <v>2.02</v>
      </c>
      <c r="I35" s="37">
        <v>3.38</v>
      </c>
      <c r="J35" s="38">
        <v>3.42</v>
      </c>
      <c r="K35" s="22"/>
      <c r="L35" s="22"/>
      <c r="M35" s="22"/>
      <c r="N35" s="22"/>
      <c r="O35" s="22"/>
      <c r="P35" s="22"/>
    </row>
    <row r="36" spans="1:16" ht="39" customHeight="1" x14ac:dyDescent="0.2">
      <c r="A36" s="22"/>
      <c r="B36" s="35"/>
      <c r="C36" s="1145" t="s">
        <v>530</v>
      </c>
      <c r="D36" s="1146"/>
      <c r="E36" s="1147"/>
      <c r="F36" s="36">
        <v>1.42</v>
      </c>
      <c r="G36" s="37">
        <v>0.43</v>
      </c>
      <c r="H36" s="37">
        <v>1.1100000000000001</v>
      </c>
      <c r="I36" s="37">
        <v>1.1200000000000001</v>
      </c>
      <c r="J36" s="38">
        <v>0.44</v>
      </c>
      <c r="K36" s="22"/>
      <c r="L36" s="22"/>
      <c r="M36" s="22"/>
      <c r="N36" s="22"/>
      <c r="O36" s="22"/>
      <c r="P36" s="22"/>
    </row>
    <row r="37" spans="1:16" ht="39" customHeight="1" x14ac:dyDescent="0.2">
      <c r="A37" s="22"/>
      <c r="B37" s="35"/>
      <c r="C37" s="1145" t="s">
        <v>531</v>
      </c>
      <c r="D37" s="1146"/>
      <c r="E37" s="1147"/>
      <c r="F37" s="36">
        <v>0.09</v>
      </c>
      <c r="G37" s="37">
        <v>0.11</v>
      </c>
      <c r="H37" s="37">
        <v>0.23</v>
      </c>
      <c r="I37" s="37">
        <v>0.2</v>
      </c>
      <c r="J37" s="38">
        <v>0.16</v>
      </c>
      <c r="K37" s="22"/>
      <c r="L37" s="22"/>
      <c r="M37" s="22"/>
      <c r="N37" s="22"/>
      <c r="O37" s="22"/>
      <c r="P37" s="22"/>
    </row>
    <row r="38" spans="1:16" ht="39" customHeight="1" x14ac:dyDescent="0.2">
      <c r="A38" s="22"/>
      <c r="B38" s="35"/>
      <c r="C38" s="1145" t="s">
        <v>532</v>
      </c>
      <c r="D38" s="1146"/>
      <c r="E38" s="1147"/>
      <c r="F38" s="36">
        <v>0.5</v>
      </c>
      <c r="G38" s="37">
        <v>0.21</v>
      </c>
      <c r="H38" s="37">
        <v>0.13</v>
      </c>
      <c r="I38" s="37">
        <v>0.16</v>
      </c>
      <c r="J38" s="38">
        <v>0.03</v>
      </c>
      <c r="K38" s="22"/>
      <c r="L38" s="22"/>
      <c r="M38" s="22"/>
      <c r="N38" s="22"/>
      <c r="O38" s="22"/>
      <c r="P38" s="22"/>
    </row>
    <row r="39" spans="1:16" ht="39" customHeight="1" x14ac:dyDescent="0.2">
      <c r="A39" s="22"/>
      <c r="B39" s="35"/>
      <c r="C39" s="1145"/>
      <c r="D39" s="1146"/>
      <c r="E39" s="1147"/>
      <c r="F39" s="36"/>
      <c r="G39" s="37"/>
      <c r="H39" s="37"/>
      <c r="I39" s="37"/>
      <c r="J39" s="38"/>
      <c r="K39" s="22"/>
      <c r="L39" s="22"/>
      <c r="M39" s="22"/>
      <c r="N39" s="22"/>
      <c r="O39" s="22"/>
      <c r="P39" s="22"/>
    </row>
    <row r="40" spans="1:16" ht="39" customHeight="1" x14ac:dyDescent="0.2">
      <c r="A40" s="22"/>
      <c r="B40" s="35"/>
      <c r="C40" s="1145"/>
      <c r="D40" s="1146"/>
      <c r="E40" s="1147"/>
      <c r="F40" s="36"/>
      <c r="G40" s="37"/>
      <c r="H40" s="37"/>
      <c r="I40" s="37"/>
      <c r="J40" s="38"/>
      <c r="K40" s="22"/>
      <c r="L40" s="22"/>
      <c r="M40" s="22"/>
      <c r="N40" s="22"/>
      <c r="O40" s="22"/>
      <c r="P40" s="22"/>
    </row>
    <row r="41" spans="1:16" ht="39" customHeight="1" x14ac:dyDescent="0.2">
      <c r="A41" s="22"/>
      <c r="B41" s="35"/>
      <c r="C41" s="1145"/>
      <c r="D41" s="1146"/>
      <c r="E41" s="1147"/>
      <c r="F41" s="36"/>
      <c r="G41" s="37"/>
      <c r="H41" s="37"/>
      <c r="I41" s="37"/>
      <c r="J41" s="38"/>
      <c r="K41" s="22"/>
      <c r="L41" s="22"/>
      <c r="M41" s="22"/>
      <c r="N41" s="22"/>
      <c r="O41" s="22"/>
      <c r="P41" s="22"/>
    </row>
    <row r="42" spans="1:16" ht="39" customHeight="1" x14ac:dyDescent="0.2">
      <c r="A42" s="22"/>
      <c r="B42" s="39"/>
      <c r="C42" s="1145" t="s">
        <v>533</v>
      </c>
      <c r="D42" s="1146"/>
      <c r="E42" s="1147"/>
      <c r="F42" s="36" t="s">
        <v>499</v>
      </c>
      <c r="G42" s="37" t="s">
        <v>499</v>
      </c>
      <c r="H42" s="37" t="s">
        <v>499</v>
      </c>
      <c r="I42" s="37" t="s">
        <v>499</v>
      </c>
      <c r="J42" s="38" t="s">
        <v>499</v>
      </c>
      <c r="K42" s="22"/>
      <c r="L42" s="22"/>
      <c r="M42" s="22"/>
      <c r="N42" s="22"/>
      <c r="O42" s="22"/>
      <c r="P42" s="22"/>
    </row>
    <row r="43" spans="1:16" ht="39" customHeight="1" thickBot="1" x14ac:dyDescent="0.25">
      <c r="A43" s="22"/>
      <c r="B43" s="40"/>
      <c r="C43" s="1148" t="s">
        <v>534</v>
      </c>
      <c r="D43" s="1149"/>
      <c r="E43" s="1150"/>
      <c r="F43" s="41" t="s">
        <v>499</v>
      </c>
      <c r="G43" s="42" t="s">
        <v>499</v>
      </c>
      <c r="H43" s="42" t="s">
        <v>499</v>
      </c>
      <c r="I43" s="42" t="s">
        <v>499</v>
      </c>
      <c r="J43" s="43" t="s">
        <v>499</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M+1nauR3NuTwGhz+GPaN6QTJ3u8MSViFseOc1WEhGxOevz7eh8bP5eMx7UbcA15Cf3VwKU6cmVWNZYdtcfRcew==" saltValue="1pTowvxsGzuGvTZIgBvlS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headerFooter alignWithMargins="0">
    <oddFooter>&amp;C&amp;P/&amp;N</oddFooter>
  </headerFooter>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73"/>
  <sheetViews>
    <sheetView showGridLines="0" zoomScaleNormal="100"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5">
      <c r="A44" s="48"/>
      <c r="B44" s="51" t="s">
        <v>8</v>
      </c>
      <c r="C44" s="52"/>
      <c r="D44" s="52"/>
      <c r="E44" s="53"/>
      <c r="F44" s="53"/>
      <c r="G44" s="53"/>
      <c r="H44" s="53"/>
      <c r="I44" s="53"/>
      <c r="J44" s="54" t="s">
        <v>2</v>
      </c>
      <c r="K44" s="55" t="s">
        <v>523</v>
      </c>
      <c r="L44" s="56" t="s">
        <v>524</v>
      </c>
      <c r="M44" s="56" t="s">
        <v>525</v>
      </c>
      <c r="N44" s="56" t="s">
        <v>526</v>
      </c>
      <c r="O44" s="57" t="s">
        <v>527</v>
      </c>
      <c r="P44" s="48"/>
      <c r="Q44" s="48"/>
      <c r="R44" s="48"/>
      <c r="S44" s="48"/>
      <c r="T44" s="48"/>
      <c r="U44" s="48"/>
    </row>
    <row r="45" spans="1:21" ht="30.75" customHeight="1" x14ac:dyDescent="0.2">
      <c r="A45" s="48"/>
      <c r="B45" s="1153" t="s">
        <v>9</v>
      </c>
      <c r="C45" s="1154"/>
      <c r="D45" s="58"/>
      <c r="E45" s="1159" t="s">
        <v>10</v>
      </c>
      <c r="F45" s="1159"/>
      <c r="G45" s="1159"/>
      <c r="H45" s="1159"/>
      <c r="I45" s="1159"/>
      <c r="J45" s="1160"/>
      <c r="K45" s="59">
        <v>755</v>
      </c>
      <c r="L45" s="60">
        <v>759</v>
      </c>
      <c r="M45" s="60">
        <v>748</v>
      </c>
      <c r="N45" s="60">
        <v>769</v>
      </c>
      <c r="O45" s="61">
        <v>687</v>
      </c>
      <c r="P45" s="48"/>
      <c r="Q45" s="48"/>
      <c r="R45" s="48"/>
      <c r="S45" s="48"/>
      <c r="T45" s="48"/>
      <c r="U45" s="48"/>
    </row>
    <row r="46" spans="1:21" ht="30.75" customHeight="1" x14ac:dyDescent="0.2">
      <c r="A46" s="48"/>
      <c r="B46" s="1155"/>
      <c r="C46" s="1156"/>
      <c r="D46" s="62"/>
      <c r="E46" s="1161" t="s">
        <v>11</v>
      </c>
      <c r="F46" s="1161"/>
      <c r="G46" s="1161"/>
      <c r="H46" s="1161"/>
      <c r="I46" s="1161"/>
      <c r="J46" s="1162"/>
      <c r="K46" s="63" t="s">
        <v>499</v>
      </c>
      <c r="L46" s="64" t="s">
        <v>499</v>
      </c>
      <c r="M46" s="64" t="s">
        <v>499</v>
      </c>
      <c r="N46" s="64" t="s">
        <v>499</v>
      </c>
      <c r="O46" s="65" t="s">
        <v>499</v>
      </c>
      <c r="P46" s="48"/>
      <c r="Q46" s="48"/>
      <c r="R46" s="48"/>
      <c r="S46" s="48"/>
      <c r="T46" s="48"/>
      <c r="U46" s="48"/>
    </row>
    <row r="47" spans="1:21" ht="30.75" customHeight="1" x14ac:dyDescent="0.2">
      <c r="A47" s="48"/>
      <c r="B47" s="1155"/>
      <c r="C47" s="1156"/>
      <c r="D47" s="62"/>
      <c r="E47" s="1161" t="s">
        <v>12</v>
      </c>
      <c r="F47" s="1161"/>
      <c r="G47" s="1161"/>
      <c r="H47" s="1161"/>
      <c r="I47" s="1161"/>
      <c r="J47" s="1162"/>
      <c r="K47" s="63" t="s">
        <v>499</v>
      </c>
      <c r="L47" s="64" t="s">
        <v>499</v>
      </c>
      <c r="M47" s="64" t="s">
        <v>499</v>
      </c>
      <c r="N47" s="64" t="s">
        <v>499</v>
      </c>
      <c r="O47" s="65" t="s">
        <v>499</v>
      </c>
      <c r="P47" s="48"/>
      <c r="Q47" s="48"/>
      <c r="R47" s="48"/>
      <c r="S47" s="48"/>
      <c r="T47" s="48"/>
      <c r="U47" s="48"/>
    </row>
    <row r="48" spans="1:21" ht="30.75" customHeight="1" x14ac:dyDescent="0.2">
      <c r="A48" s="48"/>
      <c r="B48" s="1155"/>
      <c r="C48" s="1156"/>
      <c r="D48" s="62"/>
      <c r="E48" s="1161" t="s">
        <v>13</v>
      </c>
      <c r="F48" s="1161"/>
      <c r="G48" s="1161"/>
      <c r="H48" s="1161"/>
      <c r="I48" s="1161"/>
      <c r="J48" s="1162"/>
      <c r="K48" s="63">
        <v>324</v>
      </c>
      <c r="L48" s="64">
        <v>271</v>
      </c>
      <c r="M48" s="64">
        <v>242</v>
      </c>
      <c r="N48" s="64">
        <v>243</v>
      </c>
      <c r="O48" s="65">
        <v>253</v>
      </c>
      <c r="P48" s="48"/>
      <c r="Q48" s="48"/>
      <c r="R48" s="48"/>
      <c r="S48" s="48"/>
      <c r="T48" s="48"/>
      <c r="U48" s="48"/>
    </row>
    <row r="49" spans="1:21" ht="30.75" customHeight="1" x14ac:dyDescent="0.2">
      <c r="A49" s="48"/>
      <c r="B49" s="1155"/>
      <c r="C49" s="1156"/>
      <c r="D49" s="62"/>
      <c r="E49" s="1161" t="s">
        <v>14</v>
      </c>
      <c r="F49" s="1161"/>
      <c r="G49" s="1161"/>
      <c r="H49" s="1161"/>
      <c r="I49" s="1161"/>
      <c r="J49" s="1162"/>
      <c r="K49" s="63" t="s">
        <v>499</v>
      </c>
      <c r="L49" s="64" t="s">
        <v>499</v>
      </c>
      <c r="M49" s="64" t="s">
        <v>499</v>
      </c>
      <c r="N49" s="64" t="s">
        <v>499</v>
      </c>
      <c r="O49" s="65" t="s">
        <v>499</v>
      </c>
      <c r="P49" s="48"/>
      <c r="Q49" s="48"/>
      <c r="R49" s="48"/>
      <c r="S49" s="48"/>
      <c r="T49" s="48"/>
      <c r="U49" s="48"/>
    </row>
    <row r="50" spans="1:21" ht="30.75" customHeight="1" x14ac:dyDescent="0.2">
      <c r="A50" s="48"/>
      <c r="B50" s="1155"/>
      <c r="C50" s="1156"/>
      <c r="D50" s="62"/>
      <c r="E50" s="1161" t="s">
        <v>15</v>
      </c>
      <c r="F50" s="1161"/>
      <c r="G50" s="1161"/>
      <c r="H50" s="1161"/>
      <c r="I50" s="1161"/>
      <c r="J50" s="1162"/>
      <c r="K50" s="63" t="s">
        <v>499</v>
      </c>
      <c r="L50" s="64" t="s">
        <v>499</v>
      </c>
      <c r="M50" s="64" t="s">
        <v>499</v>
      </c>
      <c r="N50" s="64" t="s">
        <v>499</v>
      </c>
      <c r="O50" s="65" t="s">
        <v>499</v>
      </c>
      <c r="P50" s="48"/>
      <c r="Q50" s="48"/>
      <c r="R50" s="48"/>
      <c r="S50" s="48"/>
      <c r="T50" s="48"/>
      <c r="U50" s="48"/>
    </row>
    <row r="51" spans="1:21" ht="30.75" customHeight="1" x14ac:dyDescent="0.2">
      <c r="A51" s="48"/>
      <c r="B51" s="1157"/>
      <c r="C51" s="1158"/>
      <c r="D51" s="66"/>
      <c r="E51" s="1161" t="s">
        <v>16</v>
      </c>
      <c r="F51" s="1161"/>
      <c r="G51" s="1161"/>
      <c r="H51" s="1161"/>
      <c r="I51" s="1161"/>
      <c r="J51" s="1162"/>
      <c r="K51" s="63" t="s">
        <v>499</v>
      </c>
      <c r="L51" s="64" t="s">
        <v>499</v>
      </c>
      <c r="M51" s="64" t="s">
        <v>499</v>
      </c>
      <c r="N51" s="64" t="s">
        <v>499</v>
      </c>
      <c r="O51" s="65" t="s">
        <v>499</v>
      </c>
      <c r="P51" s="48"/>
      <c r="Q51" s="48"/>
      <c r="R51" s="48"/>
      <c r="S51" s="48"/>
      <c r="T51" s="48"/>
      <c r="U51" s="48"/>
    </row>
    <row r="52" spans="1:21" ht="30.75" customHeight="1" x14ac:dyDescent="0.2">
      <c r="A52" s="48"/>
      <c r="B52" s="1163" t="s">
        <v>17</v>
      </c>
      <c r="C52" s="1164"/>
      <c r="D52" s="66"/>
      <c r="E52" s="1161" t="s">
        <v>18</v>
      </c>
      <c r="F52" s="1161"/>
      <c r="G52" s="1161"/>
      <c r="H52" s="1161"/>
      <c r="I52" s="1161"/>
      <c r="J52" s="1162"/>
      <c r="K52" s="63">
        <v>813</v>
      </c>
      <c r="L52" s="64">
        <v>785</v>
      </c>
      <c r="M52" s="64">
        <v>794</v>
      </c>
      <c r="N52" s="64">
        <v>784</v>
      </c>
      <c r="O52" s="65">
        <v>765</v>
      </c>
      <c r="P52" s="48"/>
      <c r="Q52" s="48"/>
      <c r="R52" s="48"/>
      <c r="S52" s="48"/>
      <c r="T52" s="48"/>
      <c r="U52" s="48"/>
    </row>
    <row r="53" spans="1:21" ht="30.75" customHeight="1" thickBot="1" x14ac:dyDescent="0.25">
      <c r="A53" s="48"/>
      <c r="B53" s="1165" t="s">
        <v>19</v>
      </c>
      <c r="C53" s="1166"/>
      <c r="D53" s="67"/>
      <c r="E53" s="1167" t="s">
        <v>20</v>
      </c>
      <c r="F53" s="1167"/>
      <c r="G53" s="1167"/>
      <c r="H53" s="1167"/>
      <c r="I53" s="1167"/>
      <c r="J53" s="1168"/>
      <c r="K53" s="68">
        <v>266</v>
      </c>
      <c r="L53" s="69">
        <v>245</v>
      </c>
      <c r="M53" s="69">
        <v>196</v>
      </c>
      <c r="N53" s="69">
        <v>228</v>
      </c>
      <c r="O53" s="70">
        <v>175</v>
      </c>
      <c r="P53" s="48"/>
      <c r="Q53" s="48"/>
      <c r="R53" s="48"/>
      <c r="S53" s="48"/>
      <c r="T53" s="48"/>
      <c r="U53" s="48"/>
    </row>
    <row r="54" spans="1:21" ht="24" customHeight="1" x14ac:dyDescent="0.2">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5">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5">
      <c r="A57" s="48"/>
      <c r="B57" s="76"/>
      <c r="C57" s="77"/>
      <c r="D57" s="77"/>
      <c r="E57" s="78"/>
      <c r="F57" s="78"/>
      <c r="G57" s="78"/>
      <c r="H57" s="78"/>
      <c r="I57" s="78"/>
      <c r="J57" s="79" t="s">
        <v>2</v>
      </c>
      <c r="K57" s="80" t="s">
        <v>535</v>
      </c>
      <c r="L57" s="81" t="s">
        <v>536</v>
      </c>
      <c r="M57" s="81" t="s">
        <v>537</v>
      </c>
      <c r="N57" s="81" t="s">
        <v>538</v>
      </c>
      <c r="O57" s="82" t="s">
        <v>539</v>
      </c>
      <c r="P57" s="48"/>
      <c r="Q57" s="48"/>
      <c r="R57" s="48"/>
      <c r="S57" s="48"/>
      <c r="T57" s="48"/>
      <c r="U57" s="48"/>
    </row>
    <row r="58" spans="1:21" ht="31.5" customHeight="1" x14ac:dyDescent="0.2">
      <c r="B58" s="1169" t="s">
        <v>24</v>
      </c>
      <c r="C58" s="1170"/>
      <c r="D58" s="1175" t="s">
        <v>25</v>
      </c>
      <c r="E58" s="1176"/>
      <c r="F58" s="1176"/>
      <c r="G58" s="1176"/>
      <c r="H58" s="1176"/>
      <c r="I58" s="1176"/>
      <c r="J58" s="1177"/>
      <c r="K58" s="83"/>
      <c r="L58" s="84"/>
      <c r="M58" s="84"/>
      <c r="N58" s="84"/>
      <c r="O58" s="85"/>
    </row>
    <row r="59" spans="1:21" ht="31.5" customHeight="1" x14ac:dyDescent="0.2">
      <c r="B59" s="1171"/>
      <c r="C59" s="1172"/>
      <c r="D59" s="1178" t="s">
        <v>26</v>
      </c>
      <c r="E59" s="1179"/>
      <c r="F59" s="1179"/>
      <c r="G59" s="1179"/>
      <c r="H59" s="1179"/>
      <c r="I59" s="1179"/>
      <c r="J59" s="1180"/>
      <c r="K59" s="86"/>
      <c r="L59" s="87"/>
      <c r="M59" s="87"/>
      <c r="N59" s="87"/>
      <c r="O59" s="88"/>
    </row>
    <row r="60" spans="1:21" ht="31.5" customHeight="1" thickBot="1" x14ac:dyDescent="0.25">
      <c r="B60" s="1173"/>
      <c r="C60" s="1174"/>
      <c r="D60" s="1181" t="s">
        <v>27</v>
      </c>
      <c r="E60" s="1182"/>
      <c r="F60" s="1182"/>
      <c r="G60" s="1182"/>
      <c r="H60" s="1182"/>
      <c r="I60" s="1182"/>
      <c r="J60" s="1183"/>
      <c r="K60" s="89"/>
      <c r="L60" s="90"/>
      <c r="M60" s="90"/>
      <c r="N60" s="90"/>
      <c r="O60" s="91"/>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
      <c r="A64" s="48"/>
      <c r="B64" s="71"/>
      <c r="C64" s="48"/>
      <c r="D64" s="48"/>
      <c r="E64" s="48"/>
      <c r="F64" s="48"/>
      <c r="G64" s="48"/>
      <c r="H64" s="48"/>
      <c r="I64" s="48"/>
      <c r="J64" s="48"/>
      <c r="K64" s="48"/>
      <c r="L64" s="48"/>
      <c r="M64" s="48"/>
      <c r="N64" s="48"/>
      <c r="O64" s="48"/>
      <c r="P64" s="48"/>
      <c r="Q64" s="48"/>
      <c r="R64" s="48"/>
      <c r="S64" s="48"/>
      <c r="T64" s="48"/>
      <c r="U64" s="48"/>
    </row>
    <row r="65" s="49" customFormat="1" ht="12.6" hidden="1" customHeight="1" x14ac:dyDescent="0.2"/>
    <row r="66" s="49" customFormat="1" ht="12.6" hidden="1" customHeight="1" x14ac:dyDescent="0.2"/>
    <row r="67" s="49" customFormat="1" ht="12.6" hidden="1" customHeight="1" x14ac:dyDescent="0.2"/>
    <row r="68" s="49" customFormat="1" ht="12.6" hidden="1" customHeight="1" x14ac:dyDescent="0.2"/>
    <row r="69" s="49" customFormat="1" ht="12.6" hidden="1" customHeight="1" x14ac:dyDescent="0.2"/>
    <row r="70" s="49" customFormat="1" ht="12.6" hidden="1" customHeight="1" x14ac:dyDescent="0.2"/>
    <row r="71" s="49" customFormat="1" ht="12.6" hidden="1" customHeight="1" x14ac:dyDescent="0.2"/>
    <row r="72" s="49" customFormat="1" ht="12.6" hidden="1" customHeight="1" x14ac:dyDescent="0.2"/>
    <row r="73" s="49" customFormat="1" ht="12.6" hidden="1" customHeight="1" x14ac:dyDescent="0.2"/>
  </sheetData>
  <sheetProtection algorithmName="SHA-512" hashValue="lPmBV5ICjTnpuReoiAkEpUyVjnOsCX0wu54lN/2QaL1+QaXlyIKkujY08TXQlIUfPQP73ubWpc2bOCB0dEdkqQ==" saltValue="KhBbebIXrzvqYWfsJ5zr8w=="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2" orientation="landscape" horizontalDpi="300" verticalDpi="300"/>
  <headerFooter alignWithMargins="0">
    <oddFooter>&amp;C&amp;P/&amp;N</oddFooter>
  </headerFooter>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2"/>
  <cols>
    <col min="1" max="1" width="6.6640625" style="96" customWidth="1"/>
    <col min="2" max="3" width="12.6640625" style="96" customWidth="1"/>
    <col min="4" max="4" width="11.6640625" style="96" customWidth="1"/>
    <col min="5" max="8" width="10.33203125" style="96" customWidth="1"/>
    <col min="9" max="13" width="16.33203125" style="96" customWidth="1"/>
    <col min="14" max="19" width="12.66406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s="96" customFormat="1" ht="15" customHeight="1" x14ac:dyDescent="0.2"/>
    <row r="19" s="96" customFormat="1" ht="15" customHeight="1" x14ac:dyDescent="0.2"/>
    <row r="20" s="96" customFormat="1" ht="15" customHeight="1" x14ac:dyDescent="0.2"/>
    <row r="21" s="96" customFormat="1" ht="15" customHeight="1" x14ac:dyDescent="0.2"/>
    <row r="22" s="96" customFormat="1" ht="15" customHeight="1" x14ac:dyDescent="0.2"/>
    <row r="23" s="96" customFormat="1" ht="15" customHeight="1" x14ac:dyDescent="0.2"/>
    <row r="24" s="96" customFormat="1" ht="15" customHeight="1" x14ac:dyDescent="0.2"/>
    <row r="25" s="96" customFormat="1" ht="15" customHeight="1" x14ac:dyDescent="0.2"/>
    <row r="26" s="96" customFormat="1" ht="15" customHeight="1" x14ac:dyDescent="0.2"/>
    <row r="27" s="96" customFormat="1" ht="15" customHeight="1" x14ac:dyDescent="0.2"/>
    <row r="28" s="96" customFormat="1" ht="15" customHeight="1" x14ac:dyDescent="0.2"/>
    <row r="29" s="96" customFormat="1" ht="15" customHeight="1" x14ac:dyDescent="0.2"/>
    <row r="30" s="96" customFormat="1" ht="15" customHeight="1" x14ac:dyDescent="0.2"/>
    <row r="31" s="96" customFormat="1" ht="15" customHeight="1" x14ac:dyDescent="0.2"/>
    <row r="32" s="96" customFormat="1"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25">
      <c r="B40" s="98" t="s">
        <v>8</v>
      </c>
      <c r="C40" s="99"/>
      <c r="D40" s="99"/>
      <c r="E40" s="100"/>
      <c r="F40" s="100"/>
      <c r="G40" s="100"/>
      <c r="H40" s="101" t="s">
        <v>2</v>
      </c>
      <c r="I40" s="102" t="s">
        <v>523</v>
      </c>
      <c r="J40" s="103" t="s">
        <v>524</v>
      </c>
      <c r="K40" s="103" t="s">
        <v>525</v>
      </c>
      <c r="L40" s="103" t="s">
        <v>526</v>
      </c>
      <c r="M40" s="104" t="s">
        <v>527</v>
      </c>
    </row>
    <row r="41" spans="2:13" ht="27.75" customHeight="1" x14ac:dyDescent="0.2">
      <c r="B41" s="1184" t="s">
        <v>30</v>
      </c>
      <c r="C41" s="1185"/>
      <c r="D41" s="105"/>
      <c r="E41" s="1190" t="s">
        <v>31</v>
      </c>
      <c r="F41" s="1190"/>
      <c r="G41" s="1190"/>
      <c r="H41" s="1191"/>
      <c r="I41" s="343">
        <v>7546</v>
      </c>
      <c r="J41" s="344">
        <v>7462</v>
      </c>
      <c r="K41" s="344">
        <v>7221</v>
      </c>
      <c r="L41" s="344">
        <v>7298</v>
      </c>
      <c r="M41" s="345">
        <v>6760</v>
      </c>
    </row>
    <row r="42" spans="2:13" ht="27.75" customHeight="1" x14ac:dyDescent="0.2">
      <c r="B42" s="1186"/>
      <c r="C42" s="1187"/>
      <c r="D42" s="106"/>
      <c r="E42" s="1192" t="s">
        <v>32</v>
      </c>
      <c r="F42" s="1192"/>
      <c r="G42" s="1192"/>
      <c r="H42" s="1193"/>
      <c r="I42" s="346" t="s">
        <v>499</v>
      </c>
      <c r="J42" s="347" t="s">
        <v>499</v>
      </c>
      <c r="K42" s="347" t="s">
        <v>499</v>
      </c>
      <c r="L42" s="347" t="s">
        <v>499</v>
      </c>
      <c r="M42" s="348" t="s">
        <v>499</v>
      </c>
    </row>
    <row r="43" spans="2:13" ht="27.75" customHeight="1" x14ac:dyDescent="0.2">
      <c r="B43" s="1186"/>
      <c r="C43" s="1187"/>
      <c r="D43" s="106"/>
      <c r="E43" s="1192" t="s">
        <v>33</v>
      </c>
      <c r="F43" s="1192"/>
      <c r="G43" s="1192"/>
      <c r="H43" s="1193"/>
      <c r="I43" s="346">
        <v>3568</v>
      </c>
      <c r="J43" s="347">
        <v>3101</v>
      </c>
      <c r="K43" s="347">
        <v>2441</v>
      </c>
      <c r="L43" s="347">
        <v>1986</v>
      </c>
      <c r="M43" s="348">
        <v>1732</v>
      </c>
    </row>
    <row r="44" spans="2:13" ht="27.75" customHeight="1" x14ac:dyDescent="0.2">
      <c r="B44" s="1186"/>
      <c r="C44" s="1187"/>
      <c r="D44" s="106"/>
      <c r="E44" s="1192" t="s">
        <v>34</v>
      </c>
      <c r="F44" s="1192"/>
      <c r="G44" s="1192"/>
      <c r="H44" s="1193"/>
      <c r="I44" s="346" t="s">
        <v>499</v>
      </c>
      <c r="J44" s="347" t="s">
        <v>499</v>
      </c>
      <c r="K44" s="347" t="s">
        <v>499</v>
      </c>
      <c r="L44" s="347" t="s">
        <v>499</v>
      </c>
      <c r="M44" s="348" t="s">
        <v>499</v>
      </c>
    </row>
    <row r="45" spans="2:13" ht="27.75" customHeight="1" x14ac:dyDescent="0.2">
      <c r="B45" s="1186"/>
      <c r="C45" s="1187"/>
      <c r="D45" s="106"/>
      <c r="E45" s="1192" t="s">
        <v>35</v>
      </c>
      <c r="F45" s="1192"/>
      <c r="G45" s="1192"/>
      <c r="H45" s="1193"/>
      <c r="I45" s="346">
        <v>974</v>
      </c>
      <c r="J45" s="347">
        <v>931</v>
      </c>
      <c r="K45" s="347">
        <v>977</v>
      </c>
      <c r="L45" s="347">
        <v>1028</v>
      </c>
      <c r="M45" s="348">
        <v>1008</v>
      </c>
    </row>
    <row r="46" spans="2:13" ht="27.75" customHeight="1" x14ac:dyDescent="0.2">
      <c r="B46" s="1186"/>
      <c r="C46" s="1187"/>
      <c r="D46" s="107"/>
      <c r="E46" s="1192" t="s">
        <v>36</v>
      </c>
      <c r="F46" s="1192"/>
      <c r="G46" s="1192"/>
      <c r="H46" s="1193"/>
      <c r="I46" s="346" t="s">
        <v>499</v>
      </c>
      <c r="J46" s="347" t="s">
        <v>499</v>
      </c>
      <c r="K46" s="347" t="s">
        <v>499</v>
      </c>
      <c r="L46" s="347" t="s">
        <v>499</v>
      </c>
      <c r="M46" s="348" t="s">
        <v>499</v>
      </c>
    </row>
    <row r="47" spans="2:13" ht="27.75" customHeight="1" x14ac:dyDescent="0.2">
      <c r="B47" s="1186"/>
      <c r="C47" s="1187"/>
      <c r="D47" s="108"/>
      <c r="E47" s="1194" t="s">
        <v>37</v>
      </c>
      <c r="F47" s="1195"/>
      <c r="G47" s="1195"/>
      <c r="H47" s="1196"/>
      <c r="I47" s="346" t="s">
        <v>499</v>
      </c>
      <c r="J47" s="347" t="s">
        <v>499</v>
      </c>
      <c r="K47" s="347" t="s">
        <v>499</v>
      </c>
      <c r="L47" s="347" t="s">
        <v>499</v>
      </c>
      <c r="M47" s="348" t="s">
        <v>499</v>
      </c>
    </row>
    <row r="48" spans="2:13" ht="27.75" customHeight="1" x14ac:dyDescent="0.2">
      <c r="B48" s="1186"/>
      <c r="C48" s="1187"/>
      <c r="D48" s="106"/>
      <c r="E48" s="1192" t="s">
        <v>38</v>
      </c>
      <c r="F48" s="1192"/>
      <c r="G48" s="1192"/>
      <c r="H48" s="1193"/>
      <c r="I48" s="346" t="s">
        <v>499</v>
      </c>
      <c r="J48" s="347" t="s">
        <v>499</v>
      </c>
      <c r="K48" s="347" t="s">
        <v>499</v>
      </c>
      <c r="L48" s="347" t="s">
        <v>499</v>
      </c>
      <c r="M48" s="348" t="s">
        <v>499</v>
      </c>
    </row>
    <row r="49" spans="2:13" ht="27.75" customHeight="1" x14ac:dyDescent="0.2">
      <c r="B49" s="1188"/>
      <c r="C49" s="1189"/>
      <c r="D49" s="106"/>
      <c r="E49" s="1192" t="s">
        <v>39</v>
      </c>
      <c r="F49" s="1192"/>
      <c r="G49" s="1192"/>
      <c r="H49" s="1193"/>
      <c r="I49" s="346" t="s">
        <v>499</v>
      </c>
      <c r="J49" s="347" t="s">
        <v>499</v>
      </c>
      <c r="K49" s="347" t="s">
        <v>499</v>
      </c>
      <c r="L49" s="347" t="s">
        <v>499</v>
      </c>
      <c r="M49" s="348" t="s">
        <v>499</v>
      </c>
    </row>
    <row r="50" spans="2:13" ht="27.75" customHeight="1" x14ac:dyDescent="0.2">
      <c r="B50" s="1197" t="s">
        <v>40</v>
      </c>
      <c r="C50" s="1198"/>
      <c r="D50" s="109"/>
      <c r="E50" s="1192" t="s">
        <v>41</v>
      </c>
      <c r="F50" s="1192"/>
      <c r="G50" s="1192"/>
      <c r="H50" s="1193"/>
      <c r="I50" s="346">
        <v>1131</v>
      </c>
      <c r="J50" s="347">
        <v>1265</v>
      </c>
      <c r="K50" s="347">
        <v>1824</v>
      </c>
      <c r="L50" s="347">
        <v>2193</v>
      </c>
      <c r="M50" s="348">
        <v>2433</v>
      </c>
    </row>
    <row r="51" spans="2:13" ht="27.75" customHeight="1" x14ac:dyDescent="0.2">
      <c r="B51" s="1186"/>
      <c r="C51" s="1187"/>
      <c r="D51" s="106"/>
      <c r="E51" s="1192" t="s">
        <v>42</v>
      </c>
      <c r="F51" s="1192"/>
      <c r="G51" s="1192"/>
      <c r="H51" s="1193"/>
      <c r="I51" s="346">
        <v>2065</v>
      </c>
      <c r="J51" s="347">
        <v>1374</v>
      </c>
      <c r="K51" s="347">
        <v>1055</v>
      </c>
      <c r="L51" s="347">
        <v>820</v>
      </c>
      <c r="M51" s="348">
        <v>748</v>
      </c>
    </row>
    <row r="52" spans="2:13" ht="27.75" customHeight="1" x14ac:dyDescent="0.2">
      <c r="B52" s="1188"/>
      <c r="C52" s="1189"/>
      <c r="D52" s="106"/>
      <c r="E52" s="1192" t="s">
        <v>43</v>
      </c>
      <c r="F52" s="1192"/>
      <c r="G52" s="1192"/>
      <c r="H52" s="1193"/>
      <c r="I52" s="346">
        <v>7372</v>
      </c>
      <c r="J52" s="347">
        <v>7188</v>
      </c>
      <c r="K52" s="347">
        <v>6943</v>
      </c>
      <c r="L52" s="347">
        <v>6580</v>
      </c>
      <c r="M52" s="348">
        <v>6010</v>
      </c>
    </row>
    <row r="53" spans="2:13" ht="27.75" customHeight="1" thickBot="1" x14ac:dyDescent="0.25">
      <c r="B53" s="1199" t="s">
        <v>19</v>
      </c>
      <c r="C53" s="1200"/>
      <c r="D53" s="110"/>
      <c r="E53" s="1201" t="s">
        <v>44</v>
      </c>
      <c r="F53" s="1201"/>
      <c r="G53" s="1201"/>
      <c r="H53" s="1202"/>
      <c r="I53" s="349">
        <v>1520</v>
      </c>
      <c r="J53" s="350">
        <v>1666</v>
      </c>
      <c r="K53" s="350">
        <v>817</v>
      </c>
      <c r="L53" s="350">
        <v>718</v>
      </c>
      <c r="M53" s="351">
        <v>309</v>
      </c>
    </row>
    <row r="54" spans="2:13" ht="27.75" customHeight="1" x14ac:dyDescent="0.2">
      <c r="B54" s="111"/>
      <c r="C54" s="112"/>
      <c r="D54" s="112"/>
      <c r="E54" s="113"/>
      <c r="F54" s="113"/>
      <c r="G54" s="113"/>
      <c r="H54" s="113"/>
      <c r="I54" s="114"/>
      <c r="J54" s="114"/>
      <c r="K54" s="114"/>
      <c r="L54" s="114"/>
      <c r="M54" s="114"/>
    </row>
    <row r="55" spans="2:13" ht="13.2" x14ac:dyDescent="0.2"/>
  </sheetData>
  <sheetProtection algorithmName="SHA-512" hashValue="LNSYEPBlcRckRYVwbZupsjG2k5MqmOatllRltYiIZpf1rSSNqiuMS42xZhqogCGn74TmggC4cJjZByzdNTc8BA==" saltValue="07Jcb6HiZW63XcJDB9zGb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2" orientation="landscape" horizontalDpi="300" verticalDpi="300"/>
  <headerFooter alignWithMargins="0">
    <oddFooter>&amp;C&amp;P/&amp;N</oddFooter>
  </headerFooter>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82"/>
  <sheetViews>
    <sheetView showGridLines="0" zoomScaleNormal="10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s="1" customFormat="1" ht="16.5" customHeight="1" x14ac:dyDescent="0.2"/>
    <row r="2" s="1" customFormat="1" ht="16.5" customHeight="1" x14ac:dyDescent="0.2"/>
    <row r="3" s="1" customFormat="1" ht="16.5" customHeight="1" x14ac:dyDescent="0.2"/>
    <row r="4" s="1" customFormat="1" ht="16.5" customHeight="1" x14ac:dyDescent="0.2"/>
    <row r="5" s="1" customFormat="1" ht="16.5" customHeight="1" x14ac:dyDescent="0.2"/>
    <row r="6" s="1" customFormat="1" ht="16.5" customHeight="1" x14ac:dyDescent="0.2"/>
    <row r="7" s="1" customFormat="1" ht="16.5" customHeight="1" x14ac:dyDescent="0.2"/>
    <row r="8" s="1" customFormat="1" ht="16.5" customHeight="1" x14ac:dyDescent="0.2"/>
    <row r="9" s="1" customFormat="1" ht="16.5" customHeight="1" x14ac:dyDescent="0.2"/>
    <row r="10" s="1" customFormat="1" ht="16.5" customHeight="1" x14ac:dyDescent="0.2"/>
    <row r="11" s="1" customFormat="1" ht="16.5" customHeight="1" x14ac:dyDescent="0.2"/>
    <row r="12" s="1" customFormat="1" ht="16.5" customHeight="1" x14ac:dyDescent="0.2"/>
    <row r="13" s="1" customFormat="1" ht="16.5" customHeight="1" x14ac:dyDescent="0.2"/>
    <row r="14" s="1" customFormat="1" ht="16.5" customHeight="1" x14ac:dyDescent="0.2"/>
    <row r="15" s="1" customFormat="1" ht="16.5" customHeight="1" x14ac:dyDescent="0.2"/>
    <row r="16" s="1" customFormat="1" ht="16.5" customHeight="1" x14ac:dyDescent="0.2"/>
    <row r="17" s="1" customFormat="1" ht="16.5" customHeight="1" x14ac:dyDescent="0.2"/>
    <row r="18" s="1" customFormat="1" ht="16.5" customHeight="1" x14ac:dyDescent="0.2"/>
    <row r="19" s="1" customFormat="1" ht="16.5" customHeight="1" x14ac:dyDescent="0.2"/>
    <row r="20" s="1" customFormat="1" ht="16.5" customHeight="1" x14ac:dyDescent="0.2"/>
    <row r="21" s="1" customFormat="1" ht="16.5" customHeight="1" x14ac:dyDescent="0.2"/>
    <row r="22" s="1" customFormat="1" ht="16.5" customHeight="1" x14ac:dyDescent="0.2"/>
    <row r="23" s="1" customFormat="1" ht="16.5" customHeight="1" x14ac:dyDescent="0.2"/>
    <row r="24" s="1" customFormat="1" ht="16.5" customHeight="1" x14ac:dyDescent="0.2"/>
    <row r="25" s="1" customFormat="1" ht="16.5" customHeight="1" x14ac:dyDescent="0.2"/>
    <row r="26" s="1" customFormat="1" ht="16.5" customHeight="1" x14ac:dyDescent="0.2"/>
    <row r="27" s="1" customFormat="1" ht="16.5" customHeight="1" x14ac:dyDescent="0.2"/>
    <row r="28" s="1" customFormat="1" ht="16.5" customHeight="1" x14ac:dyDescent="0.2"/>
    <row r="29" s="1" customFormat="1" ht="16.5" customHeight="1" x14ac:dyDescent="0.2"/>
    <row r="30" s="1" customFormat="1" ht="16.5" customHeight="1" x14ac:dyDescent="0.2"/>
    <row r="31" s="1" customFormat="1" ht="16.5" customHeight="1" x14ac:dyDescent="0.2"/>
    <row r="32" s="1" customFormat="1" ht="16.5" customHeight="1" x14ac:dyDescent="0.2"/>
    <row r="33" s="1" customFormat="1" ht="16.5" customHeight="1" x14ac:dyDescent="0.2"/>
    <row r="34" s="1" customFormat="1" ht="16.5" customHeight="1" x14ac:dyDescent="0.2"/>
    <row r="35" s="1" customFormat="1" ht="16.5" customHeight="1" x14ac:dyDescent="0.2"/>
    <row r="36" s="1" customFormat="1" ht="16.5" customHeight="1" x14ac:dyDescent="0.2"/>
    <row r="37" s="1" customFormat="1" ht="16.5" customHeight="1" x14ac:dyDescent="0.2"/>
    <row r="38" s="1" customFormat="1" ht="16.5" customHeight="1" x14ac:dyDescent="0.2"/>
    <row r="39" s="1" customFormat="1" ht="16.5" customHeight="1" x14ac:dyDescent="0.2"/>
    <row r="40" s="1" customFormat="1" ht="16.5" customHeight="1" x14ac:dyDescent="0.2"/>
    <row r="41" s="1" customFormat="1" ht="16.5" customHeight="1" x14ac:dyDescent="0.2"/>
    <row r="42" s="1" customFormat="1" ht="16.5" customHeight="1" x14ac:dyDescent="0.2"/>
    <row r="43" s="1" customFormat="1" ht="16.5" customHeight="1" x14ac:dyDescent="0.2"/>
    <row r="44" s="1" customFormat="1" ht="16.5" customHeight="1" x14ac:dyDescent="0.2"/>
    <row r="45" s="1" customFormat="1" ht="16.5" customHeight="1" x14ac:dyDescent="0.2"/>
    <row r="46" s="1" customFormat="1" ht="16.5" customHeight="1" x14ac:dyDescent="0.2"/>
    <row r="47" s="1" customFormat="1" ht="16.5" customHeight="1" x14ac:dyDescent="0.2"/>
    <row r="48" s="1" customFormat="1"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5" t="s">
        <v>45</v>
      </c>
    </row>
    <row r="54" spans="2:8" ht="29.25" customHeight="1" thickBot="1" x14ac:dyDescent="0.3">
      <c r="B54" s="116" t="s">
        <v>1</v>
      </c>
      <c r="C54" s="117"/>
      <c r="D54" s="117"/>
      <c r="E54" s="118" t="s">
        <v>2</v>
      </c>
      <c r="F54" s="119" t="s">
        <v>525</v>
      </c>
      <c r="G54" s="119" t="s">
        <v>526</v>
      </c>
      <c r="H54" s="120" t="s">
        <v>527</v>
      </c>
    </row>
    <row r="55" spans="2:8" ht="52.5" customHeight="1" x14ac:dyDescent="0.2">
      <c r="B55" s="121"/>
      <c r="C55" s="1211" t="s">
        <v>46</v>
      </c>
      <c r="D55" s="1211"/>
      <c r="E55" s="1212"/>
      <c r="F55" s="352">
        <v>1269</v>
      </c>
      <c r="G55" s="352">
        <v>1717</v>
      </c>
      <c r="H55" s="353">
        <v>1910</v>
      </c>
    </row>
    <row r="56" spans="2:8" ht="52.5" customHeight="1" x14ac:dyDescent="0.2">
      <c r="B56" s="122"/>
      <c r="C56" s="1213" t="s">
        <v>47</v>
      </c>
      <c r="D56" s="1213"/>
      <c r="E56" s="1214"/>
      <c r="F56" s="354" t="s">
        <v>499</v>
      </c>
      <c r="G56" s="354" t="s">
        <v>499</v>
      </c>
      <c r="H56" s="355" t="s">
        <v>499</v>
      </c>
    </row>
    <row r="57" spans="2:8" ht="53.25" customHeight="1" x14ac:dyDescent="0.2">
      <c r="B57" s="122"/>
      <c r="C57" s="1215" t="s">
        <v>48</v>
      </c>
      <c r="D57" s="1215"/>
      <c r="E57" s="1216"/>
      <c r="F57" s="356">
        <v>431</v>
      </c>
      <c r="G57" s="356">
        <v>378</v>
      </c>
      <c r="H57" s="357">
        <v>415</v>
      </c>
    </row>
    <row r="58" spans="2:8" ht="45.75" customHeight="1" x14ac:dyDescent="0.2">
      <c r="B58" s="123"/>
      <c r="C58" s="1203" t="s">
        <v>546</v>
      </c>
      <c r="D58" s="1204"/>
      <c r="E58" s="1205"/>
      <c r="F58" s="358">
        <v>192</v>
      </c>
      <c r="G58" s="358">
        <v>229</v>
      </c>
      <c r="H58" s="359">
        <v>256</v>
      </c>
    </row>
    <row r="59" spans="2:8" ht="45.75" customHeight="1" x14ac:dyDescent="0.2">
      <c r="B59" s="123"/>
      <c r="C59" s="1203" t="s">
        <v>547</v>
      </c>
      <c r="D59" s="1204"/>
      <c r="E59" s="1205"/>
      <c r="F59" s="358">
        <v>54</v>
      </c>
      <c r="G59" s="358">
        <v>54</v>
      </c>
      <c r="H59" s="359">
        <v>54</v>
      </c>
    </row>
    <row r="60" spans="2:8" ht="45.75" customHeight="1" x14ac:dyDescent="0.2">
      <c r="B60" s="123"/>
      <c r="C60" s="1203" t="s">
        <v>548</v>
      </c>
      <c r="D60" s="1204"/>
      <c r="E60" s="1205"/>
      <c r="F60" s="358">
        <v>39</v>
      </c>
      <c r="G60" s="358">
        <v>40</v>
      </c>
      <c r="H60" s="359">
        <v>41</v>
      </c>
    </row>
    <row r="61" spans="2:8" ht="45.75" customHeight="1" x14ac:dyDescent="0.2">
      <c r="B61" s="123"/>
      <c r="C61" s="1203" t="s">
        <v>549</v>
      </c>
      <c r="D61" s="1204"/>
      <c r="E61" s="1205"/>
      <c r="F61" s="358">
        <v>111</v>
      </c>
      <c r="G61" s="358">
        <v>18</v>
      </c>
      <c r="H61" s="359">
        <v>28</v>
      </c>
    </row>
    <row r="62" spans="2:8" ht="45.75" customHeight="1" thickBot="1" x14ac:dyDescent="0.25">
      <c r="B62" s="124"/>
      <c r="C62" s="1206" t="s">
        <v>550</v>
      </c>
      <c r="D62" s="1207"/>
      <c r="E62" s="1208"/>
      <c r="F62" s="360">
        <v>20</v>
      </c>
      <c r="G62" s="360">
        <v>20</v>
      </c>
      <c r="H62" s="361">
        <v>18</v>
      </c>
    </row>
    <row r="63" spans="2:8" ht="52.5" customHeight="1" thickBot="1" x14ac:dyDescent="0.25">
      <c r="B63" s="125"/>
      <c r="C63" s="1209" t="s">
        <v>49</v>
      </c>
      <c r="D63" s="1209"/>
      <c r="E63" s="1210"/>
      <c r="F63" s="362">
        <v>1701</v>
      </c>
      <c r="G63" s="362">
        <v>2094</v>
      </c>
      <c r="H63" s="363">
        <v>2325</v>
      </c>
    </row>
    <row r="64" spans="2:8" ht="13.2" x14ac:dyDescent="0.2"/>
    <row r="65" s="1" customFormat="1" ht="13.5" hidden="1" customHeight="1" x14ac:dyDescent="0.2"/>
    <row r="66" s="1" customFormat="1" ht="13.5" hidden="1" customHeight="1" x14ac:dyDescent="0.2"/>
    <row r="67" s="1" customFormat="1" ht="13.5" hidden="1" customHeight="1" x14ac:dyDescent="0.2"/>
    <row r="68" s="1" customFormat="1" ht="13.5" hidden="1" customHeight="1" x14ac:dyDescent="0.2"/>
    <row r="69" s="1" customFormat="1" ht="13.5" hidden="1" customHeight="1" x14ac:dyDescent="0.2"/>
    <row r="70" s="1" customFormat="1" ht="13.5" hidden="1" customHeight="1" x14ac:dyDescent="0.2"/>
    <row r="71" s="1" customFormat="1" ht="13.5" hidden="1" customHeight="1" x14ac:dyDescent="0.2"/>
    <row r="72" s="1" customFormat="1" ht="13.5" hidden="1" customHeight="1" x14ac:dyDescent="0.2"/>
    <row r="73" s="1" customFormat="1" ht="13.5" hidden="1" customHeight="1" x14ac:dyDescent="0.2"/>
    <row r="74" s="1" customFormat="1" ht="13.5" hidden="1" customHeight="1" x14ac:dyDescent="0.2"/>
    <row r="75" s="1" customFormat="1" ht="13.5" hidden="1" customHeight="1" x14ac:dyDescent="0.2"/>
    <row r="76" s="1" customFormat="1" ht="13.5" hidden="1" customHeight="1" x14ac:dyDescent="0.2"/>
    <row r="77" s="1" customFormat="1" ht="13.5" hidden="1" customHeight="1" x14ac:dyDescent="0.2"/>
    <row r="78" s="1" customFormat="1" ht="13.5" hidden="1" customHeight="1" x14ac:dyDescent="0.2"/>
    <row r="79" s="1" customFormat="1" ht="13.5" hidden="1" customHeight="1" x14ac:dyDescent="0.2"/>
    <row r="80" s="1" customFormat="1" ht="13.5" hidden="1" customHeight="1" x14ac:dyDescent="0.2"/>
    <row r="81" s="1" customFormat="1" ht="13.5" hidden="1" customHeight="1" x14ac:dyDescent="0.2"/>
    <row r="82" s="1" customFormat="1" ht="13.5" hidden="1" customHeight="1" x14ac:dyDescent="0.2"/>
  </sheetData>
  <sheetProtection algorithmName="SHA-512" hashValue="f7MLBXD1Fl7BCGRxGDqvXT+RIpWjEUn1kN3YWkGv6n+dTgz4bLYrHA+BMzn8aZrQ+3ttY8wKJy9fPk5GJBR8lA==" saltValue="L3Gf9UPFRdJ3RzVF/UZsH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headerFooter alignWithMargins="0">
    <oddFooter>&amp;C&amp;P/&amp;N</oddFooter>
  </headerFooter>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32" customWidth="1"/>
    <col min="2" max="8" width="13.33203125" style="132" customWidth="1"/>
    <col min="9" max="16384" width="11.109375" style="132"/>
  </cols>
  <sheetData>
    <row r="1" spans="1:8" x14ac:dyDescent="0.2">
      <c r="A1" s="126"/>
      <c r="B1" s="127"/>
      <c r="C1" s="128"/>
      <c r="D1" s="129"/>
      <c r="E1" s="130"/>
      <c r="F1" s="130"/>
      <c r="G1" s="130"/>
      <c r="H1" s="131"/>
    </row>
    <row r="2" spans="1:8" x14ac:dyDescent="0.2">
      <c r="A2" s="133"/>
      <c r="B2" s="134"/>
      <c r="C2" s="135"/>
      <c r="D2" s="136" t="s">
        <v>50</v>
      </c>
      <c r="E2" s="137"/>
      <c r="F2" s="138" t="s">
        <v>522</v>
      </c>
      <c r="G2" s="139"/>
      <c r="H2" s="140"/>
    </row>
    <row r="3" spans="1:8" x14ac:dyDescent="0.2">
      <c r="A3" s="136" t="s">
        <v>515</v>
      </c>
      <c r="B3" s="141"/>
      <c r="C3" s="142"/>
      <c r="D3" s="143">
        <v>36795</v>
      </c>
      <c r="E3" s="144"/>
      <c r="F3" s="145">
        <v>96248</v>
      </c>
      <c r="G3" s="146"/>
      <c r="H3" s="147"/>
    </row>
    <row r="4" spans="1:8" x14ac:dyDescent="0.2">
      <c r="A4" s="148"/>
      <c r="B4" s="149"/>
      <c r="C4" s="150"/>
      <c r="D4" s="151">
        <v>34515</v>
      </c>
      <c r="E4" s="152"/>
      <c r="F4" s="153">
        <v>55768</v>
      </c>
      <c r="G4" s="154"/>
      <c r="H4" s="155"/>
    </row>
    <row r="5" spans="1:8" x14ac:dyDescent="0.2">
      <c r="A5" s="136" t="s">
        <v>517</v>
      </c>
      <c r="B5" s="141"/>
      <c r="C5" s="142"/>
      <c r="D5" s="143">
        <v>38741</v>
      </c>
      <c r="E5" s="144"/>
      <c r="F5" s="145">
        <v>76413</v>
      </c>
      <c r="G5" s="146"/>
      <c r="H5" s="147"/>
    </row>
    <row r="6" spans="1:8" x14ac:dyDescent="0.2">
      <c r="A6" s="148"/>
      <c r="B6" s="149"/>
      <c r="C6" s="150"/>
      <c r="D6" s="151">
        <v>21319</v>
      </c>
      <c r="E6" s="152"/>
      <c r="F6" s="153">
        <v>39658</v>
      </c>
      <c r="G6" s="154"/>
      <c r="H6" s="155"/>
    </row>
    <row r="7" spans="1:8" x14ac:dyDescent="0.2">
      <c r="A7" s="136" t="s">
        <v>518</v>
      </c>
      <c r="B7" s="141"/>
      <c r="C7" s="142"/>
      <c r="D7" s="143">
        <v>46786</v>
      </c>
      <c r="E7" s="144"/>
      <c r="F7" s="145">
        <v>66481</v>
      </c>
      <c r="G7" s="146"/>
      <c r="H7" s="147"/>
    </row>
    <row r="8" spans="1:8" x14ac:dyDescent="0.2">
      <c r="A8" s="148"/>
      <c r="B8" s="149"/>
      <c r="C8" s="150"/>
      <c r="D8" s="151">
        <v>8117</v>
      </c>
      <c r="E8" s="152"/>
      <c r="F8" s="153">
        <v>36120</v>
      </c>
      <c r="G8" s="154"/>
      <c r="H8" s="155"/>
    </row>
    <row r="9" spans="1:8" x14ac:dyDescent="0.2">
      <c r="A9" s="136" t="s">
        <v>519</v>
      </c>
      <c r="B9" s="141"/>
      <c r="C9" s="142"/>
      <c r="D9" s="143">
        <v>73681</v>
      </c>
      <c r="E9" s="144"/>
      <c r="F9" s="145">
        <v>67825</v>
      </c>
      <c r="G9" s="146"/>
      <c r="H9" s="147"/>
    </row>
    <row r="10" spans="1:8" x14ac:dyDescent="0.2">
      <c r="A10" s="148"/>
      <c r="B10" s="149"/>
      <c r="C10" s="150"/>
      <c r="D10" s="151">
        <v>59616</v>
      </c>
      <c r="E10" s="152"/>
      <c r="F10" s="153">
        <v>39417</v>
      </c>
      <c r="G10" s="154"/>
      <c r="H10" s="155"/>
    </row>
    <row r="11" spans="1:8" x14ac:dyDescent="0.2">
      <c r="A11" s="136" t="s">
        <v>520</v>
      </c>
      <c r="B11" s="141"/>
      <c r="C11" s="142"/>
      <c r="D11" s="143">
        <v>9149</v>
      </c>
      <c r="E11" s="144"/>
      <c r="F11" s="145">
        <v>81158</v>
      </c>
      <c r="G11" s="146"/>
      <c r="H11" s="147"/>
    </row>
    <row r="12" spans="1:8" x14ac:dyDescent="0.2">
      <c r="A12" s="148"/>
      <c r="B12" s="149"/>
      <c r="C12" s="156"/>
      <c r="D12" s="151">
        <v>8731</v>
      </c>
      <c r="E12" s="152"/>
      <c r="F12" s="153">
        <v>45320</v>
      </c>
      <c r="G12" s="154"/>
      <c r="H12" s="155"/>
    </row>
    <row r="13" spans="1:8" x14ac:dyDescent="0.2">
      <c r="A13" s="136"/>
      <c r="B13" s="141"/>
      <c r="C13" s="157"/>
      <c r="D13" s="158">
        <v>41030</v>
      </c>
      <c r="E13" s="159"/>
      <c r="F13" s="160">
        <v>77625</v>
      </c>
      <c r="G13" s="161"/>
      <c r="H13" s="147"/>
    </row>
    <row r="14" spans="1:8" x14ac:dyDescent="0.2">
      <c r="A14" s="148"/>
      <c r="B14" s="149"/>
      <c r="C14" s="150"/>
      <c r="D14" s="151">
        <v>26460</v>
      </c>
      <c r="E14" s="152"/>
      <c r="F14" s="153">
        <v>43257</v>
      </c>
      <c r="G14" s="154"/>
      <c r="H14" s="155"/>
    </row>
    <row r="17" spans="1:11" x14ac:dyDescent="0.2">
      <c r="A17" s="132" t="s">
        <v>51</v>
      </c>
    </row>
    <row r="18" spans="1:11" x14ac:dyDescent="0.2">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2">
      <c r="A19" s="162" t="s">
        <v>52</v>
      </c>
      <c r="B19" s="162">
        <f>ROUND(VALUE(SUBSTITUTE(実質収支比率等に係る経年分析!F$48,"▲","-")),2)</f>
        <v>0.23</v>
      </c>
      <c r="C19" s="162">
        <f>ROUND(VALUE(SUBSTITUTE(実質収支比率等に係る経年分析!G$48,"▲","-")),2)</f>
        <v>12.06</v>
      </c>
      <c r="D19" s="162">
        <f>ROUND(VALUE(SUBSTITUTE(実質収支比率等に係る経年分析!H$48,"▲","-")),2)</f>
        <v>8.0299999999999994</v>
      </c>
      <c r="E19" s="162">
        <f>ROUND(VALUE(SUBSTITUTE(実質収支比率等に係る経年分析!I$48,"▲","-")),2)</f>
        <v>2.3199999999999998</v>
      </c>
      <c r="F19" s="162">
        <f>ROUND(VALUE(SUBSTITUTE(実質収支比率等に係る経年分析!J$48,"▲","-")),2)</f>
        <v>3.65</v>
      </c>
    </row>
    <row r="20" spans="1:11" x14ac:dyDescent="0.2">
      <c r="A20" s="162" t="s">
        <v>53</v>
      </c>
      <c r="B20" s="162">
        <f>ROUND(VALUE(SUBSTITUTE(実質収支比率等に係る経年分析!F$47,"▲","-")),2)</f>
        <v>13.58</v>
      </c>
      <c r="C20" s="162">
        <f>ROUND(VALUE(SUBSTITUTE(実質収支比率等に係る経年分析!G$47,"▲","-")),2)</f>
        <v>14.43</v>
      </c>
      <c r="D20" s="162">
        <f>ROUND(VALUE(SUBSTITUTE(実質収支比率等に係る経年分析!H$47,"▲","-")),2)</f>
        <v>28.06</v>
      </c>
      <c r="E20" s="162">
        <f>ROUND(VALUE(SUBSTITUTE(実質収支比率等に係る経年分析!I$47,"▲","-")),2)</f>
        <v>37.08</v>
      </c>
      <c r="F20" s="162">
        <f>ROUND(VALUE(SUBSTITUTE(実質収支比率等に係る経年分析!J$47,"▲","-")),2)</f>
        <v>40.14</v>
      </c>
    </row>
    <row r="21" spans="1:11" x14ac:dyDescent="0.2">
      <c r="A21" s="162" t="s">
        <v>54</v>
      </c>
      <c r="B21" s="162">
        <f>IF(ISNUMBER(VALUE(SUBSTITUTE(実質収支比率等に係る経年分析!F$49,"▲","-"))),ROUND(VALUE(SUBSTITUTE(実質収支比率等に係る経年分析!F$49,"▲","-")),2),NA())</f>
        <v>4.01</v>
      </c>
      <c r="C21" s="162">
        <f>IF(ISNUMBER(VALUE(SUBSTITUTE(実質収支比率等に係る経年分析!G$49,"▲","-"))),ROUND(VALUE(SUBSTITUTE(実質収支比率等に係る経年分析!G$49,"▲","-")),2),NA())</f>
        <v>13.31</v>
      </c>
      <c r="D21" s="162">
        <f>IF(ISNUMBER(VALUE(SUBSTITUTE(実質収支比率等に係る経年分析!H$49,"▲","-"))),ROUND(VALUE(SUBSTITUTE(実質収支比率等に係る経年分析!H$49,"▲","-")),2),NA())</f>
        <v>9.49</v>
      </c>
      <c r="E21" s="162">
        <f>IF(ISNUMBER(VALUE(SUBSTITUTE(実質収支比率等に係る経年分析!I$49,"▲","-"))),ROUND(VALUE(SUBSTITUTE(実質収支比率等に係る経年分析!I$49,"▲","-")),2),NA())</f>
        <v>4.13</v>
      </c>
      <c r="F21" s="162">
        <f>IF(ISNUMBER(VALUE(SUBSTITUTE(実質収支比率等に係る経年分析!J$49,"▲","-"))),ROUND(VALUE(SUBSTITUTE(実質収支比率等に係る経年分析!J$49,"▲","-")),2),NA())</f>
        <v>5.47</v>
      </c>
    </row>
    <row r="24" spans="1:11" x14ac:dyDescent="0.2">
      <c r="A24" s="132" t="s">
        <v>55</v>
      </c>
    </row>
    <row r="25" spans="1:11" x14ac:dyDescent="0.2">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2">
      <c r="A26" s="163"/>
      <c r="B26" s="163" t="s">
        <v>56</v>
      </c>
      <c r="C26" s="163" t="s">
        <v>57</v>
      </c>
      <c r="D26" s="163" t="s">
        <v>56</v>
      </c>
      <c r="E26" s="163" t="s">
        <v>57</v>
      </c>
      <c r="F26" s="163" t="s">
        <v>56</v>
      </c>
      <c r="G26" s="163" t="s">
        <v>57</v>
      </c>
      <c r="H26" s="163" t="s">
        <v>56</v>
      </c>
      <c r="I26" s="163" t="s">
        <v>57</v>
      </c>
      <c r="J26" s="163" t="s">
        <v>56</v>
      </c>
      <c r="K26" s="163" t="s">
        <v>57</v>
      </c>
    </row>
    <row r="27" spans="1:11" x14ac:dyDescent="0.2">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#VALUE!</v>
      </c>
      <c r="C27" s="163" t="e">
        <f>IF(ROUND(VALUE(SUBSTITUTE(連結実質赤字比率に係る赤字・黒字の構成分析!F$43,"▲", "-")), 2) &gt;= 0, ABS(ROUND(VALUE(SUBSTITUTE(連結実質赤字比率に係る赤字・黒字の構成分析!F$43,"▲", "-")), 2)), NA())</f>
        <v>#VALUE!</v>
      </c>
      <c r="D27" s="163" t="e">
        <f>IF(ROUND(VALUE(SUBSTITUTE(連結実質赤字比率に係る赤字・黒字の構成分析!G$43,"▲", "-")), 2) &lt; 0, ABS(ROUND(VALUE(SUBSTITUTE(連結実質赤字比率に係る赤字・黒字の構成分析!G$43,"▲", "-")), 2)), NA())</f>
        <v>#VALUE!</v>
      </c>
      <c r="E27" s="163" t="e">
        <f>IF(ROUND(VALUE(SUBSTITUTE(連結実質赤字比率に係る赤字・黒字の構成分析!G$43,"▲", "-")), 2) &gt;= 0, ABS(ROUND(VALUE(SUBSTITUTE(連結実質赤字比率に係る赤字・黒字の構成分析!G$43,"▲", "-")), 2)), NA())</f>
        <v>#VALUE!</v>
      </c>
      <c r="F27" s="163" t="e">
        <f>IF(ROUND(VALUE(SUBSTITUTE(連結実質赤字比率に係る赤字・黒字の構成分析!H$43,"▲", "-")), 2) &lt; 0, ABS(ROUND(VALUE(SUBSTITUTE(連結実質赤字比率に係る赤字・黒字の構成分析!H$43,"▲", "-")), 2)), NA())</f>
        <v>#VALUE!</v>
      </c>
      <c r="G27" s="163" t="e">
        <f>IF(ROUND(VALUE(SUBSTITUTE(連結実質赤字比率に係る赤字・黒字の構成分析!H$43,"▲", "-")), 2) &gt;= 0, ABS(ROUND(VALUE(SUBSTITUTE(連結実質赤字比率に係る赤字・黒字の構成分析!H$43,"▲", "-")), 2)), NA())</f>
        <v>#VALUE!</v>
      </c>
      <c r="H27" s="163" t="e">
        <f>IF(ROUND(VALUE(SUBSTITUTE(連結実質赤字比率に係る赤字・黒字の構成分析!I$43,"▲", "-")), 2) &lt; 0, ABS(ROUND(VALUE(SUBSTITUTE(連結実質赤字比率に係る赤字・黒字の構成分析!I$43,"▲", "-")), 2)), NA())</f>
        <v>#VALUE!</v>
      </c>
      <c r="I27" s="163" t="e">
        <f>IF(ROUND(VALUE(SUBSTITUTE(連結実質赤字比率に係る赤字・黒字の構成分析!I$43,"▲", "-")), 2) &gt;= 0, ABS(ROUND(VALUE(SUBSTITUTE(連結実質赤字比率に係る赤字・黒字の構成分析!I$43,"▲", "-")), 2)), NA())</f>
        <v>#VALUE!</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2">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2">
      <c r="A29" s="163" t="e">
        <f>IF(連結実質赤字比率に係る赤字・黒字の構成分析!C$41="",NA(),連結実質赤字比率に係る赤字・黒字の構成分析!C$41)</f>
        <v>#N/A</v>
      </c>
      <c r="B29" s="163" t="e">
        <f>IF(ROUND(VALUE(SUBSTITUTE(連結実質赤字比率に係る赤字・黒字の構成分析!F$41,"▲", "-")), 2) &lt; 0, ABS(ROUND(VALUE(SUBSTITUTE(連結実質赤字比率に係る赤字・黒字の構成分析!F$41,"▲", "-")), 2)), NA())</f>
        <v>#VALUE!</v>
      </c>
      <c r="C29" s="163" t="e">
        <f>IF(ROUND(VALUE(SUBSTITUTE(連結実質赤字比率に係る赤字・黒字の構成分析!F$41,"▲", "-")), 2) &gt;= 0, ABS(ROUND(VALUE(SUBSTITUTE(連結実質赤字比率に係る赤字・黒字の構成分析!F$41,"▲", "-")), 2)), NA())</f>
        <v>#VALUE!</v>
      </c>
      <c r="D29" s="163" t="e">
        <f>IF(ROUND(VALUE(SUBSTITUTE(連結実質赤字比率に係る赤字・黒字の構成分析!G$41,"▲", "-")), 2) &lt; 0, ABS(ROUND(VALUE(SUBSTITUTE(連結実質赤字比率に係る赤字・黒字の構成分析!G$41,"▲", "-")), 2)), NA())</f>
        <v>#VALUE!</v>
      </c>
      <c r="E29" s="163" t="e">
        <f>IF(ROUND(VALUE(SUBSTITUTE(連結実質赤字比率に係る赤字・黒字の構成分析!G$41,"▲", "-")), 2) &gt;= 0, ABS(ROUND(VALUE(SUBSTITUTE(連結実質赤字比率に係る赤字・黒字の構成分析!G$41,"▲", "-")), 2)), NA())</f>
        <v>#VALUE!</v>
      </c>
      <c r="F29" s="163" t="e">
        <f>IF(ROUND(VALUE(SUBSTITUTE(連結実質赤字比率に係る赤字・黒字の構成分析!H$41,"▲", "-")), 2) &lt; 0, ABS(ROUND(VALUE(SUBSTITUTE(連結実質赤字比率に係る赤字・黒字の構成分析!H$41,"▲", "-")), 2)), NA())</f>
        <v>#VALUE!</v>
      </c>
      <c r="G29" s="163" t="e">
        <f>IF(ROUND(VALUE(SUBSTITUTE(連結実質赤字比率に係る赤字・黒字の構成分析!H$41,"▲", "-")), 2) &gt;= 0, ABS(ROUND(VALUE(SUBSTITUTE(連結実質赤字比率に係る赤字・黒字の構成分析!H$41,"▲", "-")), 2)), NA())</f>
        <v>#VALUE!</v>
      </c>
      <c r="H29" s="163" t="e">
        <f>IF(ROUND(VALUE(SUBSTITUTE(連結実質赤字比率に係る赤字・黒字の構成分析!I$41,"▲", "-")), 2) &lt; 0, ABS(ROUND(VALUE(SUBSTITUTE(連結実質赤字比率に係る赤字・黒字の構成分析!I$41,"▲", "-")), 2)), NA())</f>
        <v>#VALUE!</v>
      </c>
      <c r="I29" s="163" t="e">
        <f>IF(ROUND(VALUE(SUBSTITUTE(連結実質赤字比率に係る赤字・黒字の構成分析!I$41,"▲", "-")), 2) &gt;= 0, ABS(ROUND(VALUE(SUBSTITUTE(連結実質赤字比率に係る赤字・黒字の構成分析!I$41,"▲", "-")), 2)), NA())</f>
        <v>#VALUE!</v>
      </c>
      <c r="J29" s="163" t="e">
        <f>IF(ROUND(VALUE(SUBSTITUTE(連結実質赤字比率に係る赤字・黒字の構成分析!J$41,"▲", "-")), 2) &lt; 0, ABS(ROUND(VALUE(SUBSTITUTE(連結実質赤字比率に係る赤字・黒字の構成分析!J$41,"▲", "-")), 2)), NA())</f>
        <v>#VALUE!</v>
      </c>
      <c r="K29" s="163" t="e">
        <f>IF(ROUND(VALUE(SUBSTITUTE(連結実質赤字比率に係る赤字・黒字の構成分析!J$41,"▲", "-")), 2) &gt;= 0, ABS(ROUND(VALUE(SUBSTITUTE(連結実質赤字比率に係る赤字・黒字の構成分析!J$41,"▲", "-")), 2)), NA())</f>
        <v>#VALUE!</v>
      </c>
    </row>
    <row r="30" spans="1:11" x14ac:dyDescent="0.2">
      <c r="A30" s="163" t="e">
        <f>IF(連結実質赤字比率に係る赤字・黒字の構成分析!C$40="",NA(),連結実質赤字比率に係る赤字・黒字の構成分析!C$40)</f>
        <v>#N/A</v>
      </c>
      <c r="B30" s="163" t="e">
        <f>IF(ROUND(VALUE(SUBSTITUTE(連結実質赤字比率に係る赤字・黒字の構成分析!F$40,"▲", "-")), 2) &lt; 0, ABS(ROUND(VALUE(SUBSTITUTE(連結実質赤字比率に係る赤字・黒字の構成分析!F$40,"▲", "-")), 2)), NA())</f>
        <v>#VALUE!</v>
      </c>
      <c r="C30" s="163" t="e">
        <f>IF(ROUND(VALUE(SUBSTITUTE(連結実質赤字比率に係る赤字・黒字の構成分析!F$40,"▲", "-")), 2) &gt;= 0, ABS(ROUND(VALUE(SUBSTITUTE(連結実質赤字比率に係る赤字・黒字の構成分析!F$40,"▲", "-")), 2)), NA())</f>
        <v>#VALUE!</v>
      </c>
      <c r="D30" s="163" t="e">
        <f>IF(ROUND(VALUE(SUBSTITUTE(連結実質赤字比率に係る赤字・黒字の構成分析!G$40,"▲", "-")), 2) &lt; 0, ABS(ROUND(VALUE(SUBSTITUTE(連結実質赤字比率に係る赤字・黒字の構成分析!G$40,"▲", "-")), 2)), NA())</f>
        <v>#VALUE!</v>
      </c>
      <c r="E30" s="163" t="e">
        <f>IF(ROUND(VALUE(SUBSTITUTE(連結実質赤字比率に係る赤字・黒字の構成分析!G$40,"▲", "-")), 2) &gt;= 0, ABS(ROUND(VALUE(SUBSTITUTE(連結実質赤字比率に係る赤字・黒字の構成分析!G$40,"▲", "-")), 2)), NA())</f>
        <v>#VALUE!</v>
      </c>
      <c r="F30" s="163" t="e">
        <f>IF(ROUND(VALUE(SUBSTITUTE(連結実質赤字比率に係る赤字・黒字の構成分析!H$40,"▲", "-")), 2) &lt; 0, ABS(ROUND(VALUE(SUBSTITUTE(連結実質赤字比率に係る赤字・黒字の構成分析!H$40,"▲", "-")), 2)), NA())</f>
        <v>#VALUE!</v>
      </c>
      <c r="G30" s="163" t="e">
        <f>IF(ROUND(VALUE(SUBSTITUTE(連結実質赤字比率に係る赤字・黒字の構成分析!H$40,"▲", "-")), 2) &gt;= 0, ABS(ROUND(VALUE(SUBSTITUTE(連結実質赤字比率に係る赤字・黒字の構成分析!H$40,"▲", "-")), 2)), NA())</f>
        <v>#VALUE!</v>
      </c>
      <c r="H30" s="163" t="e">
        <f>IF(ROUND(VALUE(SUBSTITUTE(連結実質赤字比率に係る赤字・黒字の構成分析!I$40,"▲", "-")), 2) &lt; 0, ABS(ROUND(VALUE(SUBSTITUTE(連結実質赤字比率に係る赤字・黒字の構成分析!I$40,"▲", "-")), 2)), NA())</f>
        <v>#VALUE!</v>
      </c>
      <c r="I30" s="163" t="e">
        <f>IF(ROUND(VALUE(SUBSTITUTE(連結実質赤字比率に係る赤字・黒字の構成分析!I$40,"▲", "-")), 2) &gt;= 0, ABS(ROUND(VALUE(SUBSTITUTE(連結実質赤字比率に係る赤字・黒字の構成分析!I$40,"▲", "-")), 2)), NA())</f>
        <v>#VALUE!</v>
      </c>
      <c r="J30" s="163" t="e">
        <f>IF(ROUND(VALUE(SUBSTITUTE(連結実質赤字比率に係る赤字・黒字の構成分析!J$40,"▲", "-")), 2) &lt; 0, ABS(ROUND(VALUE(SUBSTITUTE(連結実質赤字比率に係る赤字・黒字の構成分析!J$40,"▲", "-")), 2)), NA())</f>
        <v>#VALUE!</v>
      </c>
      <c r="K30" s="163" t="e">
        <f>IF(ROUND(VALUE(SUBSTITUTE(連結実質赤字比率に係る赤字・黒字の構成分析!J$40,"▲", "-")), 2) &gt;= 0, ABS(ROUND(VALUE(SUBSTITUTE(連結実質赤字比率に係る赤字・黒字の構成分析!J$40,"▲", "-")), 2)), NA())</f>
        <v>#VALUE!</v>
      </c>
    </row>
    <row r="31" spans="1:11" x14ac:dyDescent="0.2">
      <c r="A31" s="163" t="e">
        <f>IF(連結実質赤字比率に係る赤字・黒字の構成分析!C$39="",NA(),連結実質赤字比率に係る赤字・黒字の構成分析!C$39)</f>
        <v>#N/A</v>
      </c>
      <c r="B31" s="163" t="e">
        <f>IF(ROUND(VALUE(SUBSTITUTE(連結実質赤字比率に係る赤字・黒字の構成分析!F$39,"▲", "-")), 2) &lt; 0, ABS(ROUND(VALUE(SUBSTITUTE(連結実質赤字比率に係る赤字・黒字の構成分析!F$39,"▲", "-")), 2)), NA())</f>
        <v>#VALUE!</v>
      </c>
      <c r="C31" s="163" t="e">
        <f>IF(ROUND(VALUE(SUBSTITUTE(連結実質赤字比率に係る赤字・黒字の構成分析!F$39,"▲", "-")), 2) &gt;= 0, ABS(ROUND(VALUE(SUBSTITUTE(連結実質赤字比率に係る赤字・黒字の構成分析!F$39,"▲", "-")), 2)), NA())</f>
        <v>#VALUE!</v>
      </c>
      <c r="D31" s="163" t="e">
        <f>IF(ROUND(VALUE(SUBSTITUTE(連結実質赤字比率に係る赤字・黒字の構成分析!G$39,"▲", "-")), 2) &lt; 0, ABS(ROUND(VALUE(SUBSTITUTE(連結実質赤字比率に係る赤字・黒字の構成分析!G$39,"▲", "-")), 2)), NA())</f>
        <v>#VALUE!</v>
      </c>
      <c r="E31" s="163" t="e">
        <f>IF(ROUND(VALUE(SUBSTITUTE(連結実質赤字比率に係る赤字・黒字の構成分析!G$39,"▲", "-")), 2) &gt;= 0, ABS(ROUND(VALUE(SUBSTITUTE(連結実質赤字比率に係る赤字・黒字の構成分析!G$39,"▲", "-")), 2)), NA())</f>
        <v>#VALUE!</v>
      </c>
      <c r="F31" s="163" t="e">
        <f>IF(ROUND(VALUE(SUBSTITUTE(連結実質赤字比率に係る赤字・黒字の構成分析!H$39,"▲", "-")), 2) &lt; 0, ABS(ROUND(VALUE(SUBSTITUTE(連結実質赤字比率に係る赤字・黒字の構成分析!H$39,"▲", "-")), 2)), NA())</f>
        <v>#VALUE!</v>
      </c>
      <c r="G31" s="163" t="e">
        <f>IF(ROUND(VALUE(SUBSTITUTE(連結実質赤字比率に係る赤字・黒字の構成分析!H$39,"▲", "-")), 2) &gt;= 0, ABS(ROUND(VALUE(SUBSTITUTE(連結実質赤字比率に係る赤字・黒字の構成分析!H$39,"▲", "-")), 2)), NA())</f>
        <v>#VALUE!</v>
      </c>
      <c r="H31" s="163" t="e">
        <f>IF(ROUND(VALUE(SUBSTITUTE(連結実質赤字比率に係る赤字・黒字の構成分析!I$39,"▲", "-")), 2) &lt; 0, ABS(ROUND(VALUE(SUBSTITUTE(連結実質赤字比率に係る赤字・黒字の構成分析!I$39,"▲", "-")), 2)), NA())</f>
        <v>#VALUE!</v>
      </c>
      <c r="I31" s="163" t="e">
        <f>IF(ROUND(VALUE(SUBSTITUTE(連結実質赤字比率に係る赤字・黒字の構成分析!I$39,"▲", "-")), 2) &gt;= 0, ABS(ROUND(VALUE(SUBSTITUTE(連結実質赤字比率に係る赤字・黒字の構成分析!I$39,"▲", "-")), 2)), NA())</f>
        <v>#VALUE!</v>
      </c>
      <c r="J31" s="163" t="e">
        <f>IF(ROUND(VALUE(SUBSTITUTE(連結実質赤字比率に係る赤字・黒字の構成分析!J$39,"▲", "-")), 2) &lt; 0, ABS(ROUND(VALUE(SUBSTITUTE(連結実質赤字比率に係る赤字・黒字の構成分析!J$39,"▲", "-")), 2)), NA())</f>
        <v>#VALUE!</v>
      </c>
      <c r="K31" s="163" t="e">
        <f>IF(ROUND(VALUE(SUBSTITUTE(連結実質赤字比率に係る赤字・黒字の構成分析!J$39,"▲", "-")), 2) &gt;= 0, ABS(ROUND(VALUE(SUBSTITUTE(連結実質赤字比率に係る赤字・黒字の構成分析!J$39,"▲", "-")), 2)), NA())</f>
        <v>#VALUE!</v>
      </c>
    </row>
    <row r="32" spans="1:11" x14ac:dyDescent="0.2">
      <c r="A32" s="163" t="str">
        <f>IF(連結実質赤字比率に係る赤字・黒字の構成分析!C$38="",NA(),連結実質赤字比率に係る赤字・黒字の構成分析!C$38)</f>
        <v>国民健康保険事業勘定特別会計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0.5</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0.21</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0.13</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0.16</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0.03</v>
      </c>
    </row>
    <row r="33" spans="1:16" x14ac:dyDescent="0.2">
      <c r="A33" s="163" t="str">
        <f>IF(連結実質赤字比率に係る赤字・黒字の構成分析!C$37="",NA(),連結実質赤字比率に係る赤字・黒字の構成分析!C$37)</f>
        <v>後期高齢者医療特別会計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0.09</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0.11</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0.23</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0.2</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0.16</v>
      </c>
    </row>
    <row r="34" spans="1:16" x14ac:dyDescent="0.2">
      <c r="A34" s="163" t="str">
        <f>IF(連結実質赤字比率に係る赤字・黒字の構成分析!C$36="",NA(),連結実質赤字比率に係る赤字・黒字の構成分析!C$36)</f>
        <v>介護保険特別会計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1.42</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0.43</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1.1100000000000001</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1.1200000000000001</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0.44</v>
      </c>
    </row>
    <row r="35" spans="1:16" x14ac:dyDescent="0.2">
      <c r="A35" s="163" t="str">
        <f>IF(連結実質赤字比率に係る赤字・黒字の構成分析!C$35="",NA(),連結実質赤字比率に係る赤字・黒字の構成分析!C$35)</f>
        <v>下水道事業会計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0</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0.94</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2.02</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3.38</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3.42</v>
      </c>
    </row>
    <row r="36" spans="1:16" x14ac:dyDescent="0.2">
      <c r="A36" s="163" t="str">
        <f>IF(連結実質赤字比率に係る赤字・黒字の構成分析!C$34="",NA(),連結実質赤字比率に係る赤字・黒字の構成分析!C$34)</f>
        <v>一般会計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0.23</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12.06</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8.0299999999999994</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2.3199999999999998</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3.65</v>
      </c>
    </row>
    <row r="39" spans="1:16" x14ac:dyDescent="0.2">
      <c r="A39" s="132" t="s">
        <v>58</v>
      </c>
    </row>
    <row r="40" spans="1:16" x14ac:dyDescent="0.2">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2">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2">
      <c r="A42" s="164" t="s">
        <v>61</v>
      </c>
      <c r="B42" s="164"/>
      <c r="C42" s="164"/>
      <c r="D42" s="164">
        <f>'実質公債費比率（分子）の構造'!K$52</f>
        <v>813</v>
      </c>
      <c r="E42" s="164"/>
      <c r="F42" s="164"/>
      <c r="G42" s="164">
        <f>'実質公債費比率（分子）の構造'!L$52</f>
        <v>785</v>
      </c>
      <c r="H42" s="164"/>
      <c r="I42" s="164"/>
      <c r="J42" s="164">
        <f>'実質公債費比率（分子）の構造'!M$52</f>
        <v>794</v>
      </c>
      <c r="K42" s="164"/>
      <c r="L42" s="164"/>
      <c r="M42" s="164">
        <f>'実質公債費比率（分子）の構造'!N$52</f>
        <v>784</v>
      </c>
      <c r="N42" s="164"/>
      <c r="O42" s="164"/>
      <c r="P42" s="164">
        <f>'実質公債費比率（分子）の構造'!O$52</f>
        <v>765</v>
      </c>
    </row>
    <row r="43" spans="1:16" x14ac:dyDescent="0.2">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2">
      <c r="A44" s="164" t="s">
        <v>62</v>
      </c>
      <c r="B44" s="164" t="str">
        <f>'実質公債費比率（分子）の構造'!K$50</f>
        <v>-</v>
      </c>
      <c r="C44" s="164"/>
      <c r="D44" s="164"/>
      <c r="E44" s="164" t="str">
        <f>'実質公債費比率（分子）の構造'!L$50</f>
        <v>-</v>
      </c>
      <c r="F44" s="164"/>
      <c r="G44" s="164"/>
      <c r="H44" s="164" t="str">
        <f>'実質公債費比率（分子）の構造'!M$50</f>
        <v>-</v>
      </c>
      <c r="I44" s="164"/>
      <c r="J44" s="164"/>
      <c r="K44" s="164" t="str">
        <f>'実質公債費比率（分子）の構造'!N$50</f>
        <v>-</v>
      </c>
      <c r="L44" s="164"/>
      <c r="M44" s="164"/>
      <c r="N44" s="164" t="str">
        <f>'実質公債費比率（分子）の構造'!O$50</f>
        <v>-</v>
      </c>
      <c r="O44" s="164"/>
      <c r="P44" s="164"/>
    </row>
    <row r="45" spans="1:16" x14ac:dyDescent="0.2">
      <c r="A45" s="164" t="s">
        <v>63</v>
      </c>
      <c r="B45" s="164" t="str">
        <f>'実質公債費比率（分子）の構造'!K$49</f>
        <v>-</v>
      </c>
      <c r="C45" s="164"/>
      <c r="D45" s="164"/>
      <c r="E45" s="164" t="str">
        <f>'実質公債費比率（分子）の構造'!L$49</f>
        <v>-</v>
      </c>
      <c r="F45" s="164"/>
      <c r="G45" s="164"/>
      <c r="H45" s="164" t="str">
        <f>'実質公債費比率（分子）の構造'!M$49</f>
        <v>-</v>
      </c>
      <c r="I45" s="164"/>
      <c r="J45" s="164"/>
      <c r="K45" s="164" t="str">
        <f>'実質公債費比率（分子）の構造'!N$49</f>
        <v>-</v>
      </c>
      <c r="L45" s="164"/>
      <c r="M45" s="164"/>
      <c r="N45" s="164" t="str">
        <f>'実質公債費比率（分子）の構造'!O$49</f>
        <v>-</v>
      </c>
      <c r="O45" s="164"/>
      <c r="P45" s="164"/>
    </row>
    <row r="46" spans="1:16" x14ac:dyDescent="0.2">
      <c r="A46" s="164" t="s">
        <v>64</v>
      </c>
      <c r="B46" s="164">
        <f>'実質公債費比率（分子）の構造'!K$48</f>
        <v>324</v>
      </c>
      <c r="C46" s="164"/>
      <c r="D46" s="164"/>
      <c r="E46" s="164">
        <f>'実質公債費比率（分子）の構造'!L$48</f>
        <v>271</v>
      </c>
      <c r="F46" s="164"/>
      <c r="G46" s="164"/>
      <c r="H46" s="164">
        <f>'実質公債費比率（分子）の構造'!M$48</f>
        <v>242</v>
      </c>
      <c r="I46" s="164"/>
      <c r="J46" s="164"/>
      <c r="K46" s="164">
        <f>'実質公債費比率（分子）の構造'!N$48</f>
        <v>243</v>
      </c>
      <c r="L46" s="164"/>
      <c r="M46" s="164"/>
      <c r="N46" s="164">
        <f>'実質公債費比率（分子）の構造'!O$48</f>
        <v>253</v>
      </c>
      <c r="O46" s="164"/>
      <c r="P46" s="164"/>
    </row>
    <row r="47" spans="1:16" x14ac:dyDescent="0.2">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2">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2">
      <c r="A49" s="164" t="s">
        <v>66</v>
      </c>
      <c r="B49" s="164">
        <f>'実質公債費比率（分子）の構造'!K$45</f>
        <v>755</v>
      </c>
      <c r="C49" s="164"/>
      <c r="D49" s="164"/>
      <c r="E49" s="164">
        <f>'実質公債費比率（分子）の構造'!L$45</f>
        <v>759</v>
      </c>
      <c r="F49" s="164"/>
      <c r="G49" s="164"/>
      <c r="H49" s="164">
        <f>'実質公債費比率（分子）の構造'!M$45</f>
        <v>748</v>
      </c>
      <c r="I49" s="164"/>
      <c r="J49" s="164"/>
      <c r="K49" s="164">
        <f>'実質公債費比率（分子）の構造'!N$45</f>
        <v>769</v>
      </c>
      <c r="L49" s="164"/>
      <c r="M49" s="164"/>
      <c r="N49" s="164">
        <f>'実質公債費比率（分子）の構造'!O$45</f>
        <v>687</v>
      </c>
      <c r="O49" s="164"/>
      <c r="P49" s="164"/>
    </row>
    <row r="50" spans="1:16" x14ac:dyDescent="0.2">
      <c r="A50" s="164" t="s">
        <v>67</v>
      </c>
      <c r="B50" s="164" t="e">
        <f>NA()</f>
        <v>#N/A</v>
      </c>
      <c r="C50" s="164">
        <f>IF(ISNUMBER('実質公債費比率（分子）の構造'!K$53),'実質公債費比率（分子）の構造'!K$53,NA())</f>
        <v>266</v>
      </c>
      <c r="D50" s="164" t="e">
        <f>NA()</f>
        <v>#N/A</v>
      </c>
      <c r="E50" s="164" t="e">
        <f>NA()</f>
        <v>#N/A</v>
      </c>
      <c r="F50" s="164">
        <f>IF(ISNUMBER('実質公債費比率（分子）の構造'!L$53),'実質公債費比率（分子）の構造'!L$53,NA())</f>
        <v>245</v>
      </c>
      <c r="G50" s="164" t="e">
        <f>NA()</f>
        <v>#N/A</v>
      </c>
      <c r="H50" s="164" t="e">
        <f>NA()</f>
        <v>#N/A</v>
      </c>
      <c r="I50" s="164">
        <f>IF(ISNUMBER('実質公債費比率（分子）の構造'!M$53),'実質公債費比率（分子）の構造'!M$53,NA())</f>
        <v>196</v>
      </c>
      <c r="J50" s="164" t="e">
        <f>NA()</f>
        <v>#N/A</v>
      </c>
      <c r="K50" s="164" t="e">
        <f>NA()</f>
        <v>#N/A</v>
      </c>
      <c r="L50" s="164">
        <f>IF(ISNUMBER('実質公債費比率（分子）の構造'!N$53),'実質公債費比率（分子）の構造'!N$53,NA())</f>
        <v>228</v>
      </c>
      <c r="M50" s="164" t="e">
        <f>NA()</f>
        <v>#N/A</v>
      </c>
      <c r="N50" s="164" t="e">
        <f>NA()</f>
        <v>#N/A</v>
      </c>
      <c r="O50" s="164">
        <f>IF(ISNUMBER('実質公債費比率（分子）の構造'!O$53),'実質公債費比率（分子）の構造'!O$53,NA())</f>
        <v>175</v>
      </c>
      <c r="P50" s="164" t="e">
        <f>NA()</f>
        <v>#N/A</v>
      </c>
    </row>
    <row r="53" spans="1:16" x14ac:dyDescent="0.2">
      <c r="A53" s="132" t="s">
        <v>68</v>
      </c>
    </row>
    <row r="54" spans="1:16" x14ac:dyDescent="0.2">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2">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2">
      <c r="A56" s="163" t="s">
        <v>43</v>
      </c>
      <c r="B56" s="163"/>
      <c r="C56" s="163"/>
      <c r="D56" s="163">
        <f>'将来負担比率（分子）の構造'!I$52</f>
        <v>7372</v>
      </c>
      <c r="E56" s="163"/>
      <c r="F56" s="163"/>
      <c r="G56" s="163">
        <f>'将来負担比率（分子）の構造'!J$52</f>
        <v>7188</v>
      </c>
      <c r="H56" s="163"/>
      <c r="I56" s="163"/>
      <c r="J56" s="163">
        <f>'将来負担比率（分子）の構造'!K$52</f>
        <v>6943</v>
      </c>
      <c r="K56" s="163"/>
      <c r="L56" s="163"/>
      <c r="M56" s="163">
        <f>'将来負担比率（分子）の構造'!L$52</f>
        <v>6580</v>
      </c>
      <c r="N56" s="163"/>
      <c r="O56" s="163"/>
      <c r="P56" s="163">
        <f>'将来負担比率（分子）の構造'!M$52</f>
        <v>6010</v>
      </c>
    </row>
    <row r="57" spans="1:16" x14ac:dyDescent="0.2">
      <c r="A57" s="163" t="s">
        <v>42</v>
      </c>
      <c r="B57" s="163"/>
      <c r="C57" s="163"/>
      <c r="D57" s="163">
        <f>'将来負担比率（分子）の構造'!I$51</f>
        <v>2065</v>
      </c>
      <c r="E57" s="163"/>
      <c r="F57" s="163"/>
      <c r="G57" s="163">
        <f>'将来負担比率（分子）の構造'!J$51</f>
        <v>1374</v>
      </c>
      <c r="H57" s="163"/>
      <c r="I57" s="163"/>
      <c r="J57" s="163">
        <f>'将来負担比率（分子）の構造'!K$51</f>
        <v>1055</v>
      </c>
      <c r="K57" s="163"/>
      <c r="L57" s="163"/>
      <c r="M57" s="163">
        <f>'将来負担比率（分子）の構造'!L$51</f>
        <v>820</v>
      </c>
      <c r="N57" s="163"/>
      <c r="O57" s="163"/>
      <c r="P57" s="163">
        <f>'将来負担比率（分子）の構造'!M$51</f>
        <v>748</v>
      </c>
    </row>
    <row r="58" spans="1:16" x14ac:dyDescent="0.2">
      <c r="A58" s="163" t="s">
        <v>41</v>
      </c>
      <c r="B58" s="163"/>
      <c r="C58" s="163"/>
      <c r="D58" s="163">
        <f>'将来負担比率（分子）の構造'!I$50</f>
        <v>1131</v>
      </c>
      <c r="E58" s="163"/>
      <c r="F58" s="163"/>
      <c r="G58" s="163">
        <f>'将来負担比率（分子）の構造'!J$50</f>
        <v>1265</v>
      </c>
      <c r="H58" s="163"/>
      <c r="I58" s="163"/>
      <c r="J58" s="163">
        <f>'将来負担比率（分子）の構造'!K$50</f>
        <v>1824</v>
      </c>
      <c r="K58" s="163"/>
      <c r="L58" s="163"/>
      <c r="M58" s="163">
        <f>'将来負担比率（分子）の構造'!L$50</f>
        <v>2193</v>
      </c>
      <c r="N58" s="163"/>
      <c r="O58" s="163"/>
      <c r="P58" s="163">
        <f>'将来負担比率（分子）の構造'!M$50</f>
        <v>2433</v>
      </c>
    </row>
    <row r="59" spans="1:16" x14ac:dyDescent="0.2">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2">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2">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2">
      <c r="A62" s="163" t="s">
        <v>35</v>
      </c>
      <c r="B62" s="163">
        <f>'将来負担比率（分子）の構造'!I$45</f>
        <v>974</v>
      </c>
      <c r="C62" s="163"/>
      <c r="D62" s="163"/>
      <c r="E62" s="163">
        <f>'将来負担比率（分子）の構造'!J$45</f>
        <v>931</v>
      </c>
      <c r="F62" s="163"/>
      <c r="G62" s="163"/>
      <c r="H62" s="163">
        <f>'将来負担比率（分子）の構造'!K$45</f>
        <v>977</v>
      </c>
      <c r="I62" s="163"/>
      <c r="J62" s="163"/>
      <c r="K62" s="163">
        <f>'将来負担比率（分子）の構造'!L$45</f>
        <v>1028</v>
      </c>
      <c r="L62" s="163"/>
      <c r="M62" s="163"/>
      <c r="N62" s="163">
        <f>'将来負担比率（分子）の構造'!M$45</f>
        <v>1008</v>
      </c>
      <c r="O62" s="163"/>
      <c r="P62" s="163"/>
    </row>
    <row r="63" spans="1:16" x14ac:dyDescent="0.2">
      <c r="A63" s="163" t="s">
        <v>34</v>
      </c>
      <c r="B63" s="163" t="str">
        <f>'将来負担比率（分子）の構造'!I$44</f>
        <v>-</v>
      </c>
      <c r="C63" s="163"/>
      <c r="D63" s="163"/>
      <c r="E63" s="163" t="str">
        <f>'将来負担比率（分子）の構造'!J$44</f>
        <v>-</v>
      </c>
      <c r="F63" s="163"/>
      <c r="G63" s="163"/>
      <c r="H63" s="163" t="str">
        <f>'将来負担比率（分子）の構造'!K$44</f>
        <v>-</v>
      </c>
      <c r="I63" s="163"/>
      <c r="J63" s="163"/>
      <c r="K63" s="163" t="str">
        <f>'将来負担比率（分子）の構造'!L$44</f>
        <v>-</v>
      </c>
      <c r="L63" s="163"/>
      <c r="M63" s="163"/>
      <c r="N63" s="163" t="str">
        <f>'将来負担比率（分子）の構造'!M$44</f>
        <v>-</v>
      </c>
      <c r="O63" s="163"/>
      <c r="P63" s="163"/>
    </row>
    <row r="64" spans="1:16" x14ac:dyDescent="0.2">
      <c r="A64" s="163" t="s">
        <v>33</v>
      </c>
      <c r="B64" s="163">
        <f>'将来負担比率（分子）の構造'!I$43</f>
        <v>3568</v>
      </c>
      <c r="C64" s="163"/>
      <c r="D64" s="163"/>
      <c r="E64" s="163">
        <f>'将来負担比率（分子）の構造'!J$43</f>
        <v>3101</v>
      </c>
      <c r="F64" s="163"/>
      <c r="G64" s="163"/>
      <c r="H64" s="163">
        <f>'将来負担比率（分子）の構造'!K$43</f>
        <v>2441</v>
      </c>
      <c r="I64" s="163"/>
      <c r="J64" s="163"/>
      <c r="K64" s="163">
        <f>'将来負担比率（分子）の構造'!L$43</f>
        <v>1986</v>
      </c>
      <c r="L64" s="163"/>
      <c r="M64" s="163"/>
      <c r="N64" s="163">
        <f>'将来負担比率（分子）の構造'!M$43</f>
        <v>1732</v>
      </c>
      <c r="O64" s="163"/>
      <c r="P64" s="163"/>
    </row>
    <row r="65" spans="1:16" x14ac:dyDescent="0.2">
      <c r="A65" s="163" t="s">
        <v>32</v>
      </c>
      <c r="B65" s="163" t="str">
        <f>'将来負担比率（分子）の構造'!I$42</f>
        <v>-</v>
      </c>
      <c r="C65" s="163"/>
      <c r="D65" s="163"/>
      <c r="E65" s="163" t="str">
        <f>'将来負担比率（分子）の構造'!J$42</f>
        <v>-</v>
      </c>
      <c r="F65" s="163"/>
      <c r="G65" s="163"/>
      <c r="H65" s="163" t="str">
        <f>'将来負担比率（分子）の構造'!K$42</f>
        <v>-</v>
      </c>
      <c r="I65" s="163"/>
      <c r="J65" s="163"/>
      <c r="K65" s="163" t="str">
        <f>'将来負担比率（分子）の構造'!L$42</f>
        <v>-</v>
      </c>
      <c r="L65" s="163"/>
      <c r="M65" s="163"/>
      <c r="N65" s="163" t="str">
        <f>'将来負担比率（分子）の構造'!M$42</f>
        <v>-</v>
      </c>
      <c r="O65" s="163"/>
      <c r="P65" s="163"/>
    </row>
    <row r="66" spans="1:16" x14ac:dyDescent="0.2">
      <c r="A66" s="163" t="s">
        <v>31</v>
      </c>
      <c r="B66" s="163">
        <f>'将来負担比率（分子）の構造'!I$41</f>
        <v>7546</v>
      </c>
      <c r="C66" s="163"/>
      <c r="D66" s="163"/>
      <c r="E66" s="163">
        <f>'将来負担比率（分子）の構造'!J$41</f>
        <v>7462</v>
      </c>
      <c r="F66" s="163"/>
      <c r="G66" s="163"/>
      <c r="H66" s="163">
        <f>'将来負担比率（分子）の構造'!K$41</f>
        <v>7221</v>
      </c>
      <c r="I66" s="163"/>
      <c r="J66" s="163"/>
      <c r="K66" s="163">
        <f>'将来負担比率（分子）の構造'!L$41</f>
        <v>7298</v>
      </c>
      <c r="L66" s="163"/>
      <c r="M66" s="163"/>
      <c r="N66" s="163">
        <f>'将来負担比率（分子）の構造'!M$41</f>
        <v>6760</v>
      </c>
      <c r="O66" s="163"/>
      <c r="P66" s="163"/>
    </row>
    <row r="67" spans="1:16" x14ac:dyDescent="0.2">
      <c r="A67" s="163" t="s">
        <v>71</v>
      </c>
      <c r="B67" s="163" t="e">
        <f>NA()</f>
        <v>#N/A</v>
      </c>
      <c r="C67" s="163">
        <f>IF(ISNUMBER('将来負担比率（分子）の構造'!I$53), IF('将来負担比率（分子）の構造'!I$53 &lt; 0, 0, '将来負担比率（分子）の構造'!I$53), NA())</f>
        <v>1520</v>
      </c>
      <c r="D67" s="163" t="e">
        <f>NA()</f>
        <v>#N/A</v>
      </c>
      <c r="E67" s="163" t="e">
        <f>NA()</f>
        <v>#N/A</v>
      </c>
      <c r="F67" s="163">
        <f>IF(ISNUMBER('将来負担比率（分子）の構造'!J$53), IF('将来負担比率（分子）の構造'!J$53 &lt; 0, 0, '将来負担比率（分子）の構造'!J$53), NA())</f>
        <v>1666</v>
      </c>
      <c r="G67" s="163" t="e">
        <f>NA()</f>
        <v>#N/A</v>
      </c>
      <c r="H67" s="163" t="e">
        <f>NA()</f>
        <v>#N/A</v>
      </c>
      <c r="I67" s="163">
        <f>IF(ISNUMBER('将来負担比率（分子）の構造'!K$53), IF('将来負担比率（分子）の構造'!K$53 &lt; 0, 0, '将来負担比率（分子）の構造'!K$53), NA())</f>
        <v>817</v>
      </c>
      <c r="J67" s="163" t="e">
        <f>NA()</f>
        <v>#N/A</v>
      </c>
      <c r="K67" s="163" t="e">
        <f>NA()</f>
        <v>#N/A</v>
      </c>
      <c r="L67" s="163">
        <f>IF(ISNUMBER('将来負担比率（分子）の構造'!L$53), IF('将来負担比率（分子）の構造'!L$53 &lt; 0, 0, '将来負担比率（分子）の構造'!L$53), NA())</f>
        <v>718</v>
      </c>
      <c r="M67" s="163" t="e">
        <f>NA()</f>
        <v>#N/A</v>
      </c>
      <c r="N67" s="163" t="e">
        <f>NA()</f>
        <v>#N/A</v>
      </c>
      <c r="O67" s="163">
        <f>IF(ISNUMBER('将来負担比率（分子）の構造'!M$53), IF('将来負担比率（分子）の構造'!M$53 &lt; 0, 0, '将来負担比率（分子）の構造'!M$53), NA())</f>
        <v>309</v>
      </c>
      <c r="P67" s="163" t="e">
        <f>NA()</f>
        <v>#N/A</v>
      </c>
    </row>
    <row r="70" spans="1:16" x14ac:dyDescent="0.2">
      <c r="A70" s="165" t="s">
        <v>72</v>
      </c>
      <c r="B70" s="165"/>
      <c r="C70" s="165"/>
      <c r="D70" s="165"/>
      <c r="E70" s="165"/>
      <c r="F70" s="165"/>
    </row>
    <row r="71" spans="1:16" x14ac:dyDescent="0.2">
      <c r="A71" s="166"/>
      <c r="B71" s="166" t="str">
        <f>基金残高に係る経年分析!F54</f>
        <v>R04</v>
      </c>
      <c r="C71" s="166" t="str">
        <f>基金残高に係る経年分析!G54</f>
        <v>R05</v>
      </c>
      <c r="D71" s="166" t="str">
        <f>基金残高に係る経年分析!H54</f>
        <v>R06</v>
      </c>
    </row>
    <row r="72" spans="1:16" x14ac:dyDescent="0.2">
      <c r="A72" s="166" t="s">
        <v>73</v>
      </c>
      <c r="B72" s="167">
        <f>基金残高に係る経年分析!F55</f>
        <v>1269</v>
      </c>
      <c r="C72" s="167">
        <f>基金残高に係る経年分析!G55</f>
        <v>1717</v>
      </c>
      <c r="D72" s="167">
        <f>基金残高に係る経年分析!H55</f>
        <v>1910</v>
      </c>
    </row>
    <row r="73" spans="1:16" x14ac:dyDescent="0.2">
      <c r="A73" s="166" t="s">
        <v>74</v>
      </c>
      <c r="B73" s="167" t="str">
        <f>基金残高に係る経年分析!F56</f>
        <v>-</v>
      </c>
      <c r="C73" s="167" t="str">
        <f>基金残高に係る経年分析!G56</f>
        <v>-</v>
      </c>
      <c r="D73" s="167" t="str">
        <f>基金残高に係る経年分析!H56</f>
        <v>-</v>
      </c>
    </row>
    <row r="74" spans="1:16" x14ac:dyDescent="0.2">
      <c r="A74" s="166" t="s">
        <v>75</v>
      </c>
      <c r="B74" s="167">
        <f>基金残高に係る経年分析!F57</f>
        <v>431</v>
      </c>
      <c r="C74" s="167">
        <f>基金残高に係る経年分析!G57</f>
        <v>378</v>
      </c>
      <c r="D74" s="167">
        <f>基金残高に係る経年分析!H57</f>
        <v>415</v>
      </c>
    </row>
  </sheetData>
  <sheetProtection algorithmName="SHA-512" hashValue="nJ3aDwvqS/4hx+bcBUysXRIAL6yzNwoCR5Hjx7Njs/MKLVv6ObKP/WwZw3dzfouK180WDnKVElXP/eII0fTl0A==" saltValue="FEz9Csf+KJ6vdi7xCIRdqA==" spinCount="100000" sheet="1" objects="1" scenarios="1"/>
  <phoneticPr fontId="2"/>
  <pageMargins left="0.78700000000000003" right="0.78700000000000003" top="0.98399999999999999" bottom="0.98399999999999999" header="0.51200000000000001" footer="0.51200000000000001"/>
  <pageSetup paperSize="9" orientation="portrait"/>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Normal="100" workbookViewId="0"/>
  </sheetViews>
  <sheetFormatPr defaultColWidth="0" defaultRowHeight="11.25" customHeight="1" zeroHeight="1" x14ac:dyDescent="0.2"/>
  <cols>
    <col min="1" max="1" width="1.6640625" style="202" customWidth="1"/>
    <col min="2" max="2" width="2.33203125" style="202" customWidth="1"/>
    <col min="3" max="16" width="2.6640625" style="202" customWidth="1"/>
    <col min="17" max="17" width="2.33203125" style="202" customWidth="1"/>
    <col min="18" max="95" width="1.6640625" style="202" customWidth="1"/>
    <col min="96" max="133" width="1.6640625" style="214" customWidth="1"/>
    <col min="134" max="143" width="1.6640625" style="202" customWidth="1"/>
    <col min="144" max="16384" width="0" style="202" hidden="1"/>
  </cols>
  <sheetData>
    <row r="1" spans="2:143" ht="22.5" customHeight="1" thickBot="1" x14ac:dyDescent="0.25">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602" t="s">
        <v>202</v>
      </c>
      <c r="DI1" s="603"/>
      <c r="DJ1" s="603"/>
      <c r="DK1" s="603"/>
      <c r="DL1" s="603"/>
      <c r="DM1" s="603"/>
      <c r="DN1" s="604"/>
      <c r="DO1" s="202"/>
      <c r="DP1" s="602" t="s">
        <v>203</v>
      </c>
      <c r="DQ1" s="603"/>
      <c r="DR1" s="603"/>
      <c r="DS1" s="603"/>
      <c r="DT1" s="603"/>
      <c r="DU1" s="603"/>
      <c r="DV1" s="603"/>
      <c r="DW1" s="603"/>
      <c r="DX1" s="603"/>
      <c r="DY1" s="603"/>
      <c r="DZ1" s="603"/>
      <c r="EA1" s="603"/>
      <c r="EB1" s="603"/>
      <c r="EC1" s="604"/>
      <c r="ED1" s="201"/>
      <c r="EE1" s="201"/>
      <c r="EF1" s="201"/>
      <c r="EG1" s="201"/>
      <c r="EH1" s="201"/>
      <c r="EI1" s="201"/>
      <c r="EJ1" s="201"/>
      <c r="EK1" s="201"/>
      <c r="EL1" s="201"/>
      <c r="EM1" s="201"/>
    </row>
    <row r="2" spans="2:143" ht="22.5" customHeight="1" x14ac:dyDescent="0.2">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2">
      <c r="B3" s="605" t="s">
        <v>205</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206</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207</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2">
      <c r="B4" s="605" t="s">
        <v>1</v>
      </c>
      <c r="C4" s="606"/>
      <c r="D4" s="606"/>
      <c r="E4" s="606"/>
      <c r="F4" s="606"/>
      <c r="G4" s="606"/>
      <c r="H4" s="606"/>
      <c r="I4" s="606"/>
      <c r="J4" s="606"/>
      <c r="K4" s="606"/>
      <c r="L4" s="606"/>
      <c r="M4" s="606"/>
      <c r="N4" s="606"/>
      <c r="O4" s="606"/>
      <c r="P4" s="606"/>
      <c r="Q4" s="607"/>
      <c r="R4" s="605" t="s">
        <v>208</v>
      </c>
      <c r="S4" s="606"/>
      <c r="T4" s="606"/>
      <c r="U4" s="606"/>
      <c r="V4" s="606"/>
      <c r="W4" s="606"/>
      <c r="X4" s="606"/>
      <c r="Y4" s="607"/>
      <c r="Z4" s="605" t="s">
        <v>209</v>
      </c>
      <c r="AA4" s="606"/>
      <c r="AB4" s="606"/>
      <c r="AC4" s="607"/>
      <c r="AD4" s="605" t="s">
        <v>210</v>
      </c>
      <c r="AE4" s="606"/>
      <c r="AF4" s="606"/>
      <c r="AG4" s="606"/>
      <c r="AH4" s="606"/>
      <c r="AI4" s="606"/>
      <c r="AJ4" s="606"/>
      <c r="AK4" s="607"/>
      <c r="AL4" s="605" t="s">
        <v>209</v>
      </c>
      <c r="AM4" s="606"/>
      <c r="AN4" s="606"/>
      <c r="AO4" s="607"/>
      <c r="AP4" s="608" t="s">
        <v>211</v>
      </c>
      <c r="AQ4" s="608"/>
      <c r="AR4" s="608"/>
      <c r="AS4" s="608"/>
      <c r="AT4" s="608"/>
      <c r="AU4" s="608"/>
      <c r="AV4" s="608"/>
      <c r="AW4" s="608"/>
      <c r="AX4" s="608"/>
      <c r="AY4" s="608"/>
      <c r="AZ4" s="608"/>
      <c r="BA4" s="608"/>
      <c r="BB4" s="608"/>
      <c r="BC4" s="608"/>
      <c r="BD4" s="608"/>
      <c r="BE4" s="608"/>
      <c r="BF4" s="608"/>
      <c r="BG4" s="608" t="s">
        <v>212</v>
      </c>
      <c r="BH4" s="608"/>
      <c r="BI4" s="608"/>
      <c r="BJ4" s="608"/>
      <c r="BK4" s="608"/>
      <c r="BL4" s="608"/>
      <c r="BM4" s="608"/>
      <c r="BN4" s="608"/>
      <c r="BO4" s="608" t="s">
        <v>209</v>
      </c>
      <c r="BP4" s="608"/>
      <c r="BQ4" s="608"/>
      <c r="BR4" s="608"/>
      <c r="BS4" s="608" t="s">
        <v>213</v>
      </c>
      <c r="BT4" s="608"/>
      <c r="BU4" s="608"/>
      <c r="BV4" s="608"/>
      <c r="BW4" s="608"/>
      <c r="BX4" s="608"/>
      <c r="BY4" s="608"/>
      <c r="BZ4" s="608"/>
      <c r="CA4" s="608"/>
      <c r="CB4" s="608"/>
      <c r="CD4" s="605" t="s">
        <v>214</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2">
      <c r="B5" s="609" t="s">
        <v>215</v>
      </c>
      <c r="C5" s="610"/>
      <c r="D5" s="610"/>
      <c r="E5" s="610"/>
      <c r="F5" s="610"/>
      <c r="G5" s="610"/>
      <c r="H5" s="610"/>
      <c r="I5" s="610"/>
      <c r="J5" s="610"/>
      <c r="K5" s="610"/>
      <c r="L5" s="610"/>
      <c r="M5" s="610"/>
      <c r="N5" s="610"/>
      <c r="O5" s="610"/>
      <c r="P5" s="610"/>
      <c r="Q5" s="611"/>
      <c r="R5" s="612">
        <v>2413123</v>
      </c>
      <c r="S5" s="613"/>
      <c r="T5" s="613"/>
      <c r="U5" s="613"/>
      <c r="V5" s="613"/>
      <c r="W5" s="613"/>
      <c r="X5" s="613"/>
      <c r="Y5" s="614"/>
      <c r="Z5" s="615">
        <v>31</v>
      </c>
      <c r="AA5" s="615"/>
      <c r="AB5" s="615"/>
      <c r="AC5" s="615"/>
      <c r="AD5" s="616">
        <v>2183253</v>
      </c>
      <c r="AE5" s="616"/>
      <c r="AF5" s="616"/>
      <c r="AG5" s="616"/>
      <c r="AH5" s="616"/>
      <c r="AI5" s="616"/>
      <c r="AJ5" s="616"/>
      <c r="AK5" s="616"/>
      <c r="AL5" s="617">
        <v>45</v>
      </c>
      <c r="AM5" s="618"/>
      <c r="AN5" s="618"/>
      <c r="AO5" s="619"/>
      <c r="AP5" s="609" t="s">
        <v>216</v>
      </c>
      <c r="AQ5" s="610"/>
      <c r="AR5" s="610"/>
      <c r="AS5" s="610"/>
      <c r="AT5" s="610"/>
      <c r="AU5" s="610"/>
      <c r="AV5" s="610"/>
      <c r="AW5" s="610"/>
      <c r="AX5" s="610"/>
      <c r="AY5" s="610"/>
      <c r="AZ5" s="610"/>
      <c r="BA5" s="610"/>
      <c r="BB5" s="610"/>
      <c r="BC5" s="610"/>
      <c r="BD5" s="610"/>
      <c r="BE5" s="610"/>
      <c r="BF5" s="611"/>
      <c r="BG5" s="623">
        <v>2183253</v>
      </c>
      <c r="BH5" s="624"/>
      <c r="BI5" s="624"/>
      <c r="BJ5" s="624"/>
      <c r="BK5" s="624"/>
      <c r="BL5" s="624"/>
      <c r="BM5" s="624"/>
      <c r="BN5" s="625"/>
      <c r="BO5" s="626">
        <v>90.5</v>
      </c>
      <c r="BP5" s="626"/>
      <c r="BQ5" s="626"/>
      <c r="BR5" s="626"/>
      <c r="BS5" s="627">
        <v>13629</v>
      </c>
      <c r="BT5" s="627"/>
      <c r="BU5" s="627"/>
      <c r="BV5" s="627"/>
      <c r="BW5" s="627"/>
      <c r="BX5" s="627"/>
      <c r="BY5" s="627"/>
      <c r="BZ5" s="627"/>
      <c r="CA5" s="627"/>
      <c r="CB5" s="631"/>
      <c r="CD5" s="605" t="s">
        <v>211</v>
      </c>
      <c r="CE5" s="606"/>
      <c r="CF5" s="606"/>
      <c r="CG5" s="606"/>
      <c r="CH5" s="606"/>
      <c r="CI5" s="606"/>
      <c r="CJ5" s="606"/>
      <c r="CK5" s="606"/>
      <c r="CL5" s="606"/>
      <c r="CM5" s="606"/>
      <c r="CN5" s="606"/>
      <c r="CO5" s="606"/>
      <c r="CP5" s="606"/>
      <c r="CQ5" s="607"/>
      <c r="CR5" s="605" t="s">
        <v>217</v>
      </c>
      <c r="CS5" s="606"/>
      <c r="CT5" s="606"/>
      <c r="CU5" s="606"/>
      <c r="CV5" s="606"/>
      <c r="CW5" s="606"/>
      <c r="CX5" s="606"/>
      <c r="CY5" s="607"/>
      <c r="CZ5" s="605" t="s">
        <v>209</v>
      </c>
      <c r="DA5" s="606"/>
      <c r="DB5" s="606"/>
      <c r="DC5" s="607"/>
      <c r="DD5" s="605" t="s">
        <v>218</v>
      </c>
      <c r="DE5" s="606"/>
      <c r="DF5" s="606"/>
      <c r="DG5" s="606"/>
      <c r="DH5" s="606"/>
      <c r="DI5" s="606"/>
      <c r="DJ5" s="606"/>
      <c r="DK5" s="606"/>
      <c r="DL5" s="606"/>
      <c r="DM5" s="606"/>
      <c r="DN5" s="606"/>
      <c r="DO5" s="606"/>
      <c r="DP5" s="607"/>
      <c r="DQ5" s="605" t="s">
        <v>219</v>
      </c>
      <c r="DR5" s="606"/>
      <c r="DS5" s="606"/>
      <c r="DT5" s="606"/>
      <c r="DU5" s="606"/>
      <c r="DV5" s="606"/>
      <c r="DW5" s="606"/>
      <c r="DX5" s="606"/>
      <c r="DY5" s="606"/>
      <c r="DZ5" s="606"/>
      <c r="EA5" s="606"/>
      <c r="EB5" s="606"/>
      <c r="EC5" s="607"/>
    </row>
    <row r="6" spans="2:143" ht="11.25" customHeight="1" x14ac:dyDescent="0.2">
      <c r="B6" s="620" t="s">
        <v>220</v>
      </c>
      <c r="C6" s="621"/>
      <c r="D6" s="621"/>
      <c r="E6" s="621"/>
      <c r="F6" s="621"/>
      <c r="G6" s="621"/>
      <c r="H6" s="621"/>
      <c r="I6" s="621"/>
      <c r="J6" s="621"/>
      <c r="K6" s="621"/>
      <c r="L6" s="621"/>
      <c r="M6" s="621"/>
      <c r="N6" s="621"/>
      <c r="O6" s="621"/>
      <c r="P6" s="621"/>
      <c r="Q6" s="622"/>
      <c r="R6" s="623">
        <v>32842</v>
      </c>
      <c r="S6" s="624"/>
      <c r="T6" s="624"/>
      <c r="U6" s="624"/>
      <c r="V6" s="624"/>
      <c r="W6" s="624"/>
      <c r="X6" s="624"/>
      <c r="Y6" s="625"/>
      <c r="Z6" s="626">
        <v>0.4</v>
      </c>
      <c r="AA6" s="626"/>
      <c r="AB6" s="626"/>
      <c r="AC6" s="626"/>
      <c r="AD6" s="627">
        <v>32842</v>
      </c>
      <c r="AE6" s="627"/>
      <c r="AF6" s="627"/>
      <c r="AG6" s="627"/>
      <c r="AH6" s="627"/>
      <c r="AI6" s="627"/>
      <c r="AJ6" s="627"/>
      <c r="AK6" s="627"/>
      <c r="AL6" s="628">
        <v>0.7</v>
      </c>
      <c r="AM6" s="629"/>
      <c r="AN6" s="629"/>
      <c r="AO6" s="630"/>
      <c r="AP6" s="620" t="s">
        <v>221</v>
      </c>
      <c r="AQ6" s="621"/>
      <c r="AR6" s="621"/>
      <c r="AS6" s="621"/>
      <c r="AT6" s="621"/>
      <c r="AU6" s="621"/>
      <c r="AV6" s="621"/>
      <c r="AW6" s="621"/>
      <c r="AX6" s="621"/>
      <c r="AY6" s="621"/>
      <c r="AZ6" s="621"/>
      <c r="BA6" s="621"/>
      <c r="BB6" s="621"/>
      <c r="BC6" s="621"/>
      <c r="BD6" s="621"/>
      <c r="BE6" s="621"/>
      <c r="BF6" s="622"/>
      <c r="BG6" s="623">
        <v>2183253</v>
      </c>
      <c r="BH6" s="624"/>
      <c r="BI6" s="624"/>
      <c r="BJ6" s="624"/>
      <c r="BK6" s="624"/>
      <c r="BL6" s="624"/>
      <c r="BM6" s="624"/>
      <c r="BN6" s="625"/>
      <c r="BO6" s="626">
        <v>90.5</v>
      </c>
      <c r="BP6" s="626"/>
      <c r="BQ6" s="626"/>
      <c r="BR6" s="626"/>
      <c r="BS6" s="627">
        <v>13629</v>
      </c>
      <c r="BT6" s="627"/>
      <c r="BU6" s="627"/>
      <c r="BV6" s="627"/>
      <c r="BW6" s="627"/>
      <c r="BX6" s="627"/>
      <c r="BY6" s="627"/>
      <c r="BZ6" s="627"/>
      <c r="CA6" s="627"/>
      <c r="CB6" s="631"/>
      <c r="CD6" s="609" t="s">
        <v>222</v>
      </c>
      <c r="CE6" s="610"/>
      <c r="CF6" s="610"/>
      <c r="CG6" s="610"/>
      <c r="CH6" s="610"/>
      <c r="CI6" s="610"/>
      <c r="CJ6" s="610"/>
      <c r="CK6" s="610"/>
      <c r="CL6" s="610"/>
      <c r="CM6" s="610"/>
      <c r="CN6" s="610"/>
      <c r="CO6" s="610"/>
      <c r="CP6" s="610"/>
      <c r="CQ6" s="611"/>
      <c r="CR6" s="623">
        <v>98238</v>
      </c>
      <c r="CS6" s="624"/>
      <c r="CT6" s="624"/>
      <c r="CU6" s="624"/>
      <c r="CV6" s="624"/>
      <c r="CW6" s="624"/>
      <c r="CX6" s="624"/>
      <c r="CY6" s="625"/>
      <c r="CZ6" s="617">
        <v>1.3</v>
      </c>
      <c r="DA6" s="618"/>
      <c r="DB6" s="618"/>
      <c r="DC6" s="634"/>
      <c r="DD6" s="632" t="s">
        <v>122</v>
      </c>
      <c r="DE6" s="624"/>
      <c r="DF6" s="624"/>
      <c r="DG6" s="624"/>
      <c r="DH6" s="624"/>
      <c r="DI6" s="624"/>
      <c r="DJ6" s="624"/>
      <c r="DK6" s="624"/>
      <c r="DL6" s="624"/>
      <c r="DM6" s="624"/>
      <c r="DN6" s="624"/>
      <c r="DO6" s="624"/>
      <c r="DP6" s="625"/>
      <c r="DQ6" s="632">
        <v>98238</v>
      </c>
      <c r="DR6" s="624"/>
      <c r="DS6" s="624"/>
      <c r="DT6" s="624"/>
      <c r="DU6" s="624"/>
      <c r="DV6" s="624"/>
      <c r="DW6" s="624"/>
      <c r="DX6" s="624"/>
      <c r="DY6" s="624"/>
      <c r="DZ6" s="624"/>
      <c r="EA6" s="624"/>
      <c r="EB6" s="624"/>
      <c r="EC6" s="633"/>
    </row>
    <row r="7" spans="2:143" ht="11.25" customHeight="1" x14ac:dyDescent="0.2">
      <c r="B7" s="620" t="s">
        <v>223</v>
      </c>
      <c r="C7" s="621"/>
      <c r="D7" s="621"/>
      <c r="E7" s="621"/>
      <c r="F7" s="621"/>
      <c r="G7" s="621"/>
      <c r="H7" s="621"/>
      <c r="I7" s="621"/>
      <c r="J7" s="621"/>
      <c r="K7" s="621"/>
      <c r="L7" s="621"/>
      <c r="M7" s="621"/>
      <c r="N7" s="621"/>
      <c r="O7" s="621"/>
      <c r="P7" s="621"/>
      <c r="Q7" s="622"/>
      <c r="R7" s="623">
        <v>2211</v>
      </c>
      <c r="S7" s="624"/>
      <c r="T7" s="624"/>
      <c r="U7" s="624"/>
      <c r="V7" s="624"/>
      <c r="W7" s="624"/>
      <c r="X7" s="624"/>
      <c r="Y7" s="625"/>
      <c r="Z7" s="626">
        <v>0</v>
      </c>
      <c r="AA7" s="626"/>
      <c r="AB7" s="626"/>
      <c r="AC7" s="626"/>
      <c r="AD7" s="627">
        <v>2211</v>
      </c>
      <c r="AE7" s="627"/>
      <c r="AF7" s="627"/>
      <c r="AG7" s="627"/>
      <c r="AH7" s="627"/>
      <c r="AI7" s="627"/>
      <c r="AJ7" s="627"/>
      <c r="AK7" s="627"/>
      <c r="AL7" s="628">
        <v>0</v>
      </c>
      <c r="AM7" s="629"/>
      <c r="AN7" s="629"/>
      <c r="AO7" s="630"/>
      <c r="AP7" s="620" t="s">
        <v>224</v>
      </c>
      <c r="AQ7" s="621"/>
      <c r="AR7" s="621"/>
      <c r="AS7" s="621"/>
      <c r="AT7" s="621"/>
      <c r="AU7" s="621"/>
      <c r="AV7" s="621"/>
      <c r="AW7" s="621"/>
      <c r="AX7" s="621"/>
      <c r="AY7" s="621"/>
      <c r="AZ7" s="621"/>
      <c r="BA7" s="621"/>
      <c r="BB7" s="621"/>
      <c r="BC7" s="621"/>
      <c r="BD7" s="621"/>
      <c r="BE7" s="621"/>
      <c r="BF7" s="622"/>
      <c r="BG7" s="623">
        <v>903022</v>
      </c>
      <c r="BH7" s="624"/>
      <c r="BI7" s="624"/>
      <c r="BJ7" s="624"/>
      <c r="BK7" s="624"/>
      <c r="BL7" s="624"/>
      <c r="BM7" s="624"/>
      <c r="BN7" s="625"/>
      <c r="BO7" s="626">
        <v>37.4</v>
      </c>
      <c r="BP7" s="626"/>
      <c r="BQ7" s="626"/>
      <c r="BR7" s="626"/>
      <c r="BS7" s="627">
        <v>13629</v>
      </c>
      <c r="BT7" s="627"/>
      <c r="BU7" s="627"/>
      <c r="BV7" s="627"/>
      <c r="BW7" s="627"/>
      <c r="BX7" s="627"/>
      <c r="BY7" s="627"/>
      <c r="BZ7" s="627"/>
      <c r="CA7" s="627"/>
      <c r="CB7" s="631"/>
      <c r="CD7" s="620" t="s">
        <v>225</v>
      </c>
      <c r="CE7" s="621"/>
      <c r="CF7" s="621"/>
      <c r="CG7" s="621"/>
      <c r="CH7" s="621"/>
      <c r="CI7" s="621"/>
      <c r="CJ7" s="621"/>
      <c r="CK7" s="621"/>
      <c r="CL7" s="621"/>
      <c r="CM7" s="621"/>
      <c r="CN7" s="621"/>
      <c r="CO7" s="621"/>
      <c r="CP7" s="621"/>
      <c r="CQ7" s="622"/>
      <c r="CR7" s="623">
        <v>1157162</v>
      </c>
      <c r="CS7" s="624"/>
      <c r="CT7" s="624"/>
      <c r="CU7" s="624"/>
      <c r="CV7" s="624"/>
      <c r="CW7" s="624"/>
      <c r="CX7" s="624"/>
      <c r="CY7" s="625"/>
      <c r="CZ7" s="626">
        <v>15.3</v>
      </c>
      <c r="DA7" s="626"/>
      <c r="DB7" s="626"/>
      <c r="DC7" s="626"/>
      <c r="DD7" s="632">
        <v>14747</v>
      </c>
      <c r="DE7" s="624"/>
      <c r="DF7" s="624"/>
      <c r="DG7" s="624"/>
      <c r="DH7" s="624"/>
      <c r="DI7" s="624"/>
      <c r="DJ7" s="624"/>
      <c r="DK7" s="624"/>
      <c r="DL7" s="624"/>
      <c r="DM7" s="624"/>
      <c r="DN7" s="624"/>
      <c r="DO7" s="624"/>
      <c r="DP7" s="625"/>
      <c r="DQ7" s="632">
        <v>878930</v>
      </c>
      <c r="DR7" s="624"/>
      <c r="DS7" s="624"/>
      <c r="DT7" s="624"/>
      <c r="DU7" s="624"/>
      <c r="DV7" s="624"/>
      <c r="DW7" s="624"/>
      <c r="DX7" s="624"/>
      <c r="DY7" s="624"/>
      <c r="DZ7" s="624"/>
      <c r="EA7" s="624"/>
      <c r="EB7" s="624"/>
      <c r="EC7" s="633"/>
    </row>
    <row r="8" spans="2:143" ht="11.25" customHeight="1" x14ac:dyDescent="0.2">
      <c r="B8" s="620" t="s">
        <v>226</v>
      </c>
      <c r="C8" s="621"/>
      <c r="D8" s="621"/>
      <c r="E8" s="621"/>
      <c r="F8" s="621"/>
      <c r="G8" s="621"/>
      <c r="H8" s="621"/>
      <c r="I8" s="621"/>
      <c r="J8" s="621"/>
      <c r="K8" s="621"/>
      <c r="L8" s="621"/>
      <c r="M8" s="621"/>
      <c r="N8" s="621"/>
      <c r="O8" s="621"/>
      <c r="P8" s="621"/>
      <c r="Q8" s="622"/>
      <c r="R8" s="623">
        <v>24557</v>
      </c>
      <c r="S8" s="624"/>
      <c r="T8" s="624"/>
      <c r="U8" s="624"/>
      <c r="V8" s="624"/>
      <c r="W8" s="624"/>
      <c r="X8" s="624"/>
      <c r="Y8" s="625"/>
      <c r="Z8" s="626">
        <v>0.3</v>
      </c>
      <c r="AA8" s="626"/>
      <c r="AB8" s="626"/>
      <c r="AC8" s="626"/>
      <c r="AD8" s="627">
        <v>24557</v>
      </c>
      <c r="AE8" s="627"/>
      <c r="AF8" s="627"/>
      <c r="AG8" s="627"/>
      <c r="AH8" s="627"/>
      <c r="AI8" s="627"/>
      <c r="AJ8" s="627"/>
      <c r="AK8" s="627"/>
      <c r="AL8" s="628">
        <v>0.5</v>
      </c>
      <c r="AM8" s="629"/>
      <c r="AN8" s="629"/>
      <c r="AO8" s="630"/>
      <c r="AP8" s="620" t="s">
        <v>227</v>
      </c>
      <c r="AQ8" s="621"/>
      <c r="AR8" s="621"/>
      <c r="AS8" s="621"/>
      <c r="AT8" s="621"/>
      <c r="AU8" s="621"/>
      <c r="AV8" s="621"/>
      <c r="AW8" s="621"/>
      <c r="AX8" s="621"/>
      <c r="AY8" s="621"/>
      <c r="AZ8" s="621"/>
      <c r="BA8" s="621"/>
      <c r="BB8" s="621"/>
      <c r="BC8" s="621"/>
      <c r="BD8" s="621"/>
      <c r="BE8" s="621"/>
      <c r="BF8" s="622"/>
      <c r="BG8" s="623">
        <v>23498</v>
      </c>
      <c r="BH8" s="624"/>
      <c r="BI8" s="624"/>
      <c r="BJ8" s="624"/>
      <c r="BK8" s="624"/>
      <c r="BL8" s="624"/>
      <c r="BM8" s="624"/>
      <c r="BN8" s="625"/>
      <c r="BO8" s="626">
        <v>1</v>
      </c>
      <c r="BP8" s="626"/>
      <c r="BQ8" s="626"/>
      <c r="BR8" s="626"/>
      <c r="BS8" s="627" t="s">
        <v>122</v>
      </c>
      <c r="BT8" s="627"/>
      <c r="BU8" s="627"/>
      <c r="BV8" s="627"/>
      <c r="BW8" s="627"/>
      <c r="BX8" s="627"/>
      <c r="BY8" s="627"/>
      <c r="BZ8" s="627"/>
      <c r="CA8" s="627"/>
      <c r="CB8" s="631"/>
      <c r="CD8" s="620" t="s">
        <v>228</v>
      </c>
      <c r="CE8" s="621"/>
      <c r="CF8" s="621"/>
      <c r="CG8" s="621"/>
      <c r="CH8" s="621"/>
      <c r="CI8" s="621"/>
      <c r="CJ8" s="621"/>
      <c r="CK8" s="621"/>
      <c r="CL8" s="621"/>
      <c r="CM8" s="621"/>
      <c r="CN8" s="621"/>
      <c r="CO8" s="621"/>
      <c r="CP8" s="621"/>
      <c r="CQ8" s="622"/>
      <c r="CR8" s="623">
        <v>3167105</v>
      </c>
      <c r="CS8" s="624"/>
      <c r="CT8" s="624"/>
      <c r="CU8" s="624"/>
      <c r="CV8" s="624"/>
      <c r="CW8" s="624"/>
      <c r="CX8" s="624"/>
      <c r="CY8" s="625"/>
      <c r="CZ8" s="626">
        <v>41.8</v>
      </c>
      <c r="DA8" s="626"/>
      <c r="DB8" s="626"/>
      <c r="DC8" s="626"/>
      <c r="DD8" s="632">
        <v>752</v>
      </c>
      <c r="DE8" s="624"/>
      <c r="DF8" s="624"/>
      <c r="DG8" s="624"/>
      <c r="DH8" s="624"/>
      <c r="DI8" s="624"/>
      <c r="DJ8" s="624"/>
      <c r="DK8" s="624"/>
      <c r="DL8" s="624"/>
      <c r="DM8" s="624"/>
      <c r="DN8" s="624"/>
      <c r="DO8" s="624"/>
      <c r="DP8" s="625"/>
      <c r="DQ8" s="632">
        <v>1841871</v>
      </c>
      <c r="DR8" s="624"/>
      <c r="DS8" s="624"/>
      <c r="DT8" s="624"/>
      <c r="DU8" s="624"/>
      <c r="DV8" s="624"/>
      <c r="DW8" s="624"/>
      <c r="DX8" s="624"/>
      <c r="DY8" s="624"/>
      <c r="DZ8" s="624"/>
      <c r="EA8" s="624"/>
      <c r="EB8" s="624"/>
      <c r="EC8" s="633"/>
    </row>
    <row r="9" spans="2:143" ht="11.25" customHeight="1" x14ac:dyDescent="0.2">
      <c r="B9" s="620" t="s">
        <v>229</v>
      </c>
      <c r="C9" s="621"/>
      <c r="D9" s="621"/>
      <c r="E9" s="621"/>
      <c r="F9" s="621"/>
      <c r="G9" s="621"/>
      <c r="H9" s="621"/>
      <c r="I9" s="621"/>
      <c r="J9" s="621"/>
      <c r="K9" s="621"/>
      <c r="L9" s="621"/>
      <c r="M9" s="621"/>
      <c r="N9" s="621"/>
      <c r="O9" s="621"/>
      <c r="P9" s="621"/>
      <c r="Q9" s="622"/>
      <c r="R9" s="623">
        <v>32350</v>
      </c>
      <c r="S9" s="624"/>
      <c r="T9" s="624"/>
      <c r="U9" s="624"/>
      <c r="V9" s="624"/>
      <c r="W9" s="624"/>
      <c r="X9" s="624"/>
      <c r="Y9" s="625"/>
      <c r="Z9" s="626">
        <v>0.4</v>
      </c>
      <c r="AA9" s="626"/>
      <c r="AB9" s="626"/>
      <c r="AC9" s="626"/>
      <c r="AD9" s="627">
        <v>32350</v>
      </c>
      <c r="AE9" s="627"/>
      <c r="AF9" s="627"/>
      <c r="AG9" s="627"/>
      <c r="AH9" s="627"/>
      <c r="AI9" s="627"/>
      <c r="AJ9" s="627"/>
      <c r="AK9" s="627"/>
      <c r="AL9" s="628">
        <v>0.7</v>
      </c>
      <c r="AM9" s="629"/>
      <c r="AN9" s="629"/>
      <c r="AO9" s="630"/>
      <c r="AP9" s="620" t="s">
        <v>230</v>
      </c>
      <c r="AQ9" s="621"/>
      <c r="AR9" s="621"/>
      <c r="AS9" s="621"/>
      <c r="AT9" s="621"/>
      <c r="AU9" s="621"/>
      <c r="AV9" s="621"/>
      <c r="AW9" s="621"/>
      <c r="AX9" s="621"/>
      <c r="AY9" s="621"/>
      <c r="AZ9" s="621"/>
      <c r="BA9" s="621"/>
      <c r="BB9" s="621"/>
      <c r="BC9" s="621"/>
      <c r="BD9" s="621"/>
      <c r="BE9" s="621"/>
      <c r="BF9" s="622"/>
      <c r="BG9" s="623">
        <v>712428</v>
      </c>
      <c r="BH9" s="624"/>
      <c r="BI9" s="624"/>
      <c r="BJ9" s="624"/>
      <c r="BK9" s="624"/>
      <c r="BL9" s="624"/>
      <c r="BM9" s="624"/>
      <c r="BN9" s="625"/>
      <c r="BO9" s="626">
        <v>29.5</v>
      </c>
      <c r="BP9" s="626"/>
      <c r="BQ9" s="626"/>
      <c r="BR9" s="626"/>
      <c r="BS9" s="627" t="s">
        <v>122</v>
      </c>
      <c r="BT9" s="627"/>
      <c r="BU9" s="627"/>
      <c r="BV9" s="627"/>
      <c r="BW9" s="627"/>
      <c r="BX9" s="627"/>
      <c r="BY9" s="627"/>
      <c r="BZ9" s="627"/>
      <c r="CA9" s="627"/>
      <c r="CB9" s="631"/>
      <c r="CD9" s="620" t="s">
        <v>231</v>
      </c>
      <c r="CE9" s="621"/>
      <c r="CF9" s="621"/>
      <c r="CG9" s="621"/>
      <c r="CH9" s="621"/>
      <c r="CI9" s="621"/>
      <c r="CJ9" s="621"/>
      <c r="CK9" s="621"/>
      <c r="CL9" s="621"/>
      <c r="CM9" s="621"/>
      <c r="CN9" s="621"/>
      <c r="CO9" s="621"/>
      <c r="CP9" s="621"/>
      <c r="CQ9" s="622"/>
      <c r="CR9" s="623">
        <v>710510</v>
      </c>
      <c r="CS9" s="624"/>
      <c r="CT9" s="624"/>
      <c r="CU9" s="624"/>
      <c r="CV9" s="624"/>
      <c r="CW9" s="624"/>
      <c r="CX9" s="624"/>
      <c r="CY9" s="625"/>
      <c r="CZ9" s="626">
        <v>9.4</v>
      </c>
      <c r="DA9" s="626"/>
      <c r="DB9" s="626"/>
      <c r="DC9" s="626"/>
      <c r="DD9" s="632">
        <v>793</v>
      </c>
      <c r="DE9" s="624"/>
      <c r="DF9" s="624"/>
      <c r="DG9" s="624"/>
      <c r="DH9" s="624"/>
      <c r="DI9" s="624"/>
      <c r="DJ9" s="624"/>
      <c r="DK9" s="624"/>
      <c r="DL9" s="624"/>
      <c r="DM9" s="624"/>
      <c r="DN9" s="624"/>
      <c r="DO9" s="624"/>
      <c r="DP9" s="625"/>
      <c r="DQ9" s="632">
        <v>606975</v>
      </c>
      <c r="DR9" s="624"/>
      <c r="DS9" s="624"/>
      <c r="DT9" s="624"/>
      <c r="DU9" s="624"/>
      <c r="DV9" s="624"/>
      <c r="DW9" s="624"/>
      <c r="DX9" s="624"/>
      <c r="DY9" s="624"/>
      <c r="DZ9" s="624"/>
      <c r="EA9" s="624"/>
      <c r="EB9" s="624"/>
      <c r="EC9" s="633"/>
    </row>
    <row r="10" spans="2:143" ht="11.25" customHeight="1" x14ac:dyDescent="0.2">
      <c r="B10" s="620" t="s">
        <v>232</v>
      </c>
      <c r="C10" s="621"/>
      <c r="D10" s="621"/>
      <c r="E10" s="621"/>
      <c r="F10" s="621"/>
      <c r="G10" s="621"/>
      <c r="H10" s="621"/>
      <c r="I10" s="621"/>
      <c r="J10" s="621"/>
      <c r="K10" s="621"/>
      <c r="L10" s="621"/>
      <c r="M10" s="621"/>
      <c r="N10" s="621"/>
      <c r="O10" s="621"/>
      <c r="P10" s="621"/>
      <c r="Q10" s="622"/>
      <c r="R10" s="623" t="s">
        <v>122</v>
      </c>
      <c r="S10" s="624"/>
      <c r="T10" s="624"/>
      <c r="U10" s="624"/>
      <c r="V10" s="624"/>
      <c r="W10" s="624"/>
      <c r="X10" s="624"/>
      <c r="Y10" s="625"/>
      <c r="Z10" s="626" t="s">
        <v>122</v>
      </c>
      <c r="AA10" s="626"/>
      <c r="AB10" s="626"/>
      <c r="AC10" s="626"/>
      <c r="AD10" s="627" t="s">
        <v>122</v>
      </c>
      <c r="AE10" s="627"/>
      <c r="AF10" s="627"/>
      <c r="AG10" s="627"/>
      <c r="AH10" s="627"/>
      <c r="AI10" s="627"/>
      <c r="AJ10" s="627"/>
      <c r="AK10" s="627"/>
      <c r="AL10" s="628" t="s">
        <v>122</v>
      </c>
      <c r="AM10" s="629"/>
      <c r="AN10" s="629"/>
      <c r="AO10" s="630"/>
      <c r="AP10" s="620" t="s">
        <v>233</v>
      </c>
      <c r="AQ10" s="621"/>
      <c r="AR10" s="621"/>
      <c r="AS10" s="621"/>
      <c r="AT10" s="621"/>
      <c r="AU10" s="621"/>
      <c r="AV10" s="621"/>
      <c r="AW10" s="621"/>
      <c r="AX10" s="621"/>
      <c r="AY10" s="621"/>
      <c r="AZ10" s="621"/>
      <c r="BA10" s="621"/>
      <c r="BB10" s="621"/>
      <c r="BC10" s="621"/>
      <c r="BD10" s="621"/>
      <c r="BE10" s="621"/>
      <c r="BF10" s="622"/>
      <c r="BG10" s="623">
        <v>50663</v>
      </c>
      <c r="BH10" s="624"/>
      <c r="BI10" s="624"/>
      <c r="BJ10" s="624"/>
      <c r="BK10" s="624"/>
      <c r="BL10" s="624"/>
      <c r="BM10" s="624"/>
      <c r="BN10" s="625"/>
      <c r="BO10" s="626">
        <v>2.1</v>
      </c>
      <c r="BP10" s="626"/>
      <c r="BQ10" s="626"/>
      <c r="BR10" s="626"/>
      <c r="BS10" s="627" t="s">
        <v>122</v>
      </c>
      <c r="BT10" s="627"/>
      <c r="BU10" s="627"/>
      <c r="BV10" s="627"/>
      <c r="BW10" s="627"/>
      <c r="BX10" s="627"/>
      <c r="BY10" s="627"/>
      <c r="BZ10" s="627"/>
      <c r="CA10" s="627"/>
      <c r="CB10" s="631"/>
      <c r="CD10" s="620" t="s">
        <v>234</v>
      </c>
      <c r="CE10" s="621"/>
      <c r="CF10" s="621"/>
      <c r="CG10" s="621"/>
      <c r="CH10" s="621"/>
      <c r="CI10" s="621"/>
      <c r="CJ10" s="621"/>
      <c r="CK10" s="621"/>
      <c r="CL10" s="621"/>
      <c r="CM10" s="621"/>
      <c r="CN10" s="621"/>
      <c r="CO10" s="621"/>
      <c r="CP10" s="621"/>
      <c r="CQ10" s="622"/>
      <c r="CR10" s="623">
        <v>8825</v>
      </c>
      <c r="CS10" s="624"/>
      <c r="CT10" s="624"/>
      <c r="CU10" s="624"/>
      <c r="CV10" s="624"/>
      <c r="CW10" s="624"/>
      <c r="CX10" s="624"/>
      <c r="CY10" s="625"/>
      <c r="CZ10" s="626">
        <v>0.1</v>
      </c>
      <c r="DA10" s="626"/>
      <c r="DB10" s="626"/>
      <c r="DC10" s="626"/>
      <c r="DD10" s="632" t="s">
        <v>122</v>
      </c>
      <c r="DE10" s="624"/>
      <c r="DF10" s="624"/>
      <c r="DG10" s="624"/>
      <c r="DH10" s="624"/>
      <c r="DI10" s="624"/>
      <c r="DJ10" s="624"/>
      <c r="DK10" s="624"/>
      <c r="DL10" s="624"/>
      <c r="DM10" s="624"/>
      <c r="DN10" s="624"/>
      <c r="DO10" s="624"/>
      <c r="DP10" s="625"/>
      <c r="DQ10" s="632">
        <v>8563</v>
      </c>
      <c r="DR10" s="624"/>
      <c r="DS10" s="624"/>
      <c r="DT10" s="624"/>
      <c r="DU10" s="624"/>
      <c r="DV10" s="624"/>
      <c r="DW10" s="624"/>
      <c r="DX10" s="624"/>
      <c r="DY10" s="624"/>
      <c r="DZ10" s="624"/>
      <c r="EA10" s="624"/>
      <c r="EB10" s="624"/>
      <c r="EC10" s="633"/>
    </row>
    <row r="11" spans="2:143" ht="11.25" customHeight="1" x14ac:dyDescent="0.2">
      <c r="B11" s="620" t="s">
        <v>235</v>
      </c>
      <c r="C11" s="621"/>
      <c r="D11" s="621"/>
      <c r="E11" s="621"/>
      <c r="F11" s="621"/>
      <c r="G11" s="621"/>
      <c r="H11" s="621"/>
      <c r="I11" s="621"/>
      <c r="J11" s="621"/>
      <c r="K11" s="621"/>
      <c r="L11" s="621"/>
      <c r="M11" s="621"/>
      <c r="N11" s="621"/>
      <c r="O11" s="621"/>
      <c r="P11" s="621"/>
      <c r="Q11" s="622"/>
      <c r="R11" s="623">
        <v>402008</v>
      </c>
      <c r="S11" s="624"/>
      <c r="T11" s="624"/>
      <c r="U11" s="624"/>
      <c r="V11" s="624"/>
      <c r="W11" s="624"/>
      <c r="X11" s="624"/>
      <c r="Y11" s="625"/>
      <c r="Z11" s="628">
        <v>5.2</v>
      </c>
      <c r="AA11" s="629"/>
      <c r="AB11" s="629"/>
      <c r="AC11" s="635"/>
      <c r="AD11" s="632">
        <v>402008</v>
      </c>
      <c r="AE11" s="624"/>
      <c r="AF11" s="624"/>
      <c r="AG11" s="624"/>
      <c r="AH11" s="624"/>
      <c r="AI11" s="624"/>
      <c r="AJ11" s="624"/>
      <c r="AK11" s="625"/>
      <c r="AL11" s="628">
        <v>8.3000000000000007</v>
      </c>
      <c r="AM11" s="629"/>
      <c r="AN11" s="629"/>
      <c r="AO11" s="630"/>
      <c r="AP11" s="620" t="s">
        <v>236</v>
      </c>
      <c r="AQ11" s="621"/>
      <c r="AR11" s="621"/>
      <c r="AS11" s="621"/>
      <c r="AT11" s="621"/>
      <c r="AU11" s="621"/>
      <c r="AV11" s="621"/>
      <c r="AW11" s="621"/>
      <c r="AX11" s="621"/>
      <c r="AY11" s="621"/>
      <c r="AZ11" s="621"/>
      <c r="BA11" s="621"/>
      <c r="BB11" s="621"/>
      <c r="BC11" s="621"/>
      <c r="BD11" s="621"/>
      <c r="BE11" s="621"/>
      <c r="BF11" s="622"/>
      <c r="BG11" s="623">
        <v>116433</v>
      </c>
      <c r="BH11" s="624"/>
      <c r="BI11" s="624"/>
      <c r="BJ11" s="624"/>
      <c r="BK11" s="624"/>
      <c r="BL11" s="624"/>
      <c r="BM11" s="624"/>
      <c r="BN11" s="625"/>
      <c r="BO11" s="626">
        <v>4.8</v>
      </c>
      <c r="BP11" s="626"/>
      <c r="BQ11" s="626"/>
      <c r="BR11" s="626"/>
      <c r="BS11" s="627">
        <v>13629</v>
      </c>
      <c r="BT11" s="627"/>
      <c r="BU11" s="627"/>
      <c r="BV11" s="627"/>
      <c r="BW11" s="627"/>
      <c r="BX11" s="627"/>
      <c r="BY11" s="627"/>
      <c r="BZ11" s="627"/>
      <c r="CA11" s="627"/>
      <c r="CB11" s="631"/>
      <c r="CD11" s="620" t="s">
        <v>237</v>
      </c>
      <c r="CE11" s="621"/>
      <c r="CF11" s="621"/>
      <c r="CG11" s="621"/>
      <c r="CH11" s="621"/>
      <c r="CI11" s="621"/>
      <c r="CJ11" s="621"/>
      <c r="CK11" s="621"/>
      <c r="CL11" s="621"/>
      <c r="CM11" s="621"/>
      <c r="CN11" s="621"/>
      <c r="CO11" s="621"/>
      <c r="CP11" s="621"/>
      <c r="CQ11" s="622"/>
      <c r="CR11" s="623">
        <v>18494</v>
      </c>
      <c r="CS11" s="624"/>
      <c r="CT11" s="624"/>
      <c r="CU11" s="624"/>
      <c r="CV11" s="624"/>
      <c r="CW11" s="624"/>
      <c r="CX11" s="624"/>
      <c r="CY11" s="625"/>
      <c r="CZ11" s="626">
        <v>0.2</v>
      </c>
      <c r="DA11" s="626"/>
      <c r="DB11" s="626"/>
      <c r="DC11" s="626"/>
      <c r="DD11" s="632" t="s">
        <v>122</v>
      </c>
      <c r="DE11" s="624"/>
      <c r="DF11" s="624"/>
      <c r="DG11" s="624"/>
      <c r="DH11" s="624"/>
      <c r="DI11" s="624"/>
      <c r="DJ11" s="624"/>
      <c r="DK11" s="624"/>
      <c r="DL11" s="624"/>
      <c r="DM11" s="624"/>
      <c r="DN11" s="624"/>
      <c r="DO11" s="624"/>
      <c r="DP11" s="625"/>
      <c r="DQ11" s="632">
        <v>17261</v>
      </c>
      <c r="DR11" s="624"/>
      <c r="DS11" s="624"/>
      <c r="DT11" s="624"/>
      <c r="DU11" s="624"/>
      <c r="DV11" s="624"/>
      <c r="DW11" s="624"/>
      <c r="DX11" s="624"/>
      <c r="DY11" s="624"/>
      <c r="DZ11" s="624"/>
      <c r="EA11" s="624"/>
      <c r="EB11" s="624"/>
      <c r="EC11" s="633"/>
    </row>
    <row r="12" spans="2:143" ht="11.25" customHeight="1" x14ac:dyDescent="0.2">
      <c r="B12" s="620" t="s">
        <v>238</v>
      </c>
      <c r="C12" s="621"/>
      <c r="D12" s="621"/>
      <c r="E12" s="621"/>
      <c r="F12" s="621"/>
      <c r="G12" s="621"/>
      <c r="H12" s="621"/>
      <c r="I12" s="621"/>
      <c r="J12" s="621"/>
      <c r="K12" s="621"/>
      <c r="L12" s="621"/>
      <c r="M12" s="621"/>
      <c r="N12" s="621"/>
      <c r="O12" s="621"/>
      <c r="P12" s="621"/>
      <c r="Q12" s="622"/>
      <c r="R12" s="623" t="s">
        <v>122</v>
      </c>
      <c r="S12" s="624"/>
      <c r="T12" s="624"/>
      <c r="U12" s="624"/>
      <c r="V12" s="624"/>
      <c r="W12" s="624"/>
      <c r="X12" s="624"/>
      <c r="Y12" s="625"/>
      <c r="Z12" s="626" t="s">
        <v>122</v>
      </c>
      <c r="AA12" s="626"/>
      <c r="AB12" s="626"/>
      <c r="AC12" s="626"/>
      <c r="AD12" s="627" t="s">
        <v>122</v>
      </c>
      <c r="AE12" s="627"/>
      <c r="AF12" s="627"/>
      <c r="AG12" s="627"/>
      <c r="AH12" s="627"/>
      <c r="AI12" s="627"/>
      <c r="AJ12" s="627"/>
      <c r="AK12" s="627"/>
      <c r="AL12" s="628" t="s">
        <v>122</v>
      </c>
      <c r="AM12" s="629"/>
      <c r="AN12" s="629"/>
      <c r="AO12" s="630"/>
      <c r="AP12" s="620" t="s">
        <v>239</v>
      </c>
      <c r="AQ12" s="621"/>
      <c r="AR12" s="621"/>
      <c r="AS12" s="621"/>
      <c r="AT12" s="621"/>
      <c r="AU12" s="621"/>
      <c r="AV12" s="621"/>
      <c r="AW12" s="621"/>
      <c r="AX12" s="621"/>
      <c r="AY12" s="621"/>
      <c r="AZ12" s="621"/>
      <c r="BA12" s="621"/>
      <c r="BB12" s="621"/>
      <c r="BC12" s="621"/>
      <c r="BD12" s="621"/>
      <c r="BE12" s="621"/>
      <c r="BF12" s="622"/>
      <c r="BG12" s="623">
        <v>1104999</v>
      </c>
      <c r="BH12" s="624"/>
      <c r="BI12" s="624"/>
      <c r="BJ12" s="624"/>
      <c r="BK12" s="624"/>
      <c r="BL12" s="624"/>
      <c r="BM12" s="624"/>
      <c r="BN12" s="625"/>
      <c r="BO12" s="626">
        <v>45.8</v>
      </c>
      <c r="BP12" s="626"/>
      <c r="BQ12" s="626"/>
      <c r="BR12" s="626"/>
      <c r="BS12" s="627" t="s">
        <v>122</v>
      </c>
      <c r="BT12" s="627"/>
      <c r="BU12" s="627"/>
      <c r="BV12" s="627"/>
      <c r="BW12" s="627"/>
      <c r="BX12" s="627"/>
      <c r="BY12" s="627"/>
      <c r="BZ12" s="627"/>
      <c r="CA12" s="627"/>
      <c r="CB12" s="631"/>
      <c r="CD12" s="620" t="s">
        <v>240</v>
      </c>
      <c r="CE12" s="621"/>
      <c r="CF12" s="621"/>
      <c r="CG12" s="621"/>
      <c r="CH12" s="621"/>
      <c r="CI12" s="621"/>
      <c r="CJ12" s="621"/>
      <c r="CK12" s="621"/>
      <c r="CL12" s="621"/>
      <c r="CM12" s="621"/>
      <c r="CN12" s="621"/>
      <c r="CO12" s="621"/>
      <c r="CP12" s="621"/>
      <c r="CQ12" s="622"/>
      <c r="CR12" s="623">
        <v>43978</v>
      </c>
      <c r="CS12" s="624"/>
      <c r="CT12" s="624"/>
      <c r="CU12" s="624"/>
      <c r="CV12" s="624"/>
      <c r="CW12" s="624"/>
      <c r="CX12" s="624"/>
      <c r="CY12" s="625"/>
      <c r="CZ12" s="626">
        <v>0.6</v>
      </c>
      <c r="DA12" s="626"/>
      <c r="DB12" s="626"/>
      <c r="DC12" s="626"/>
      <c r="DD12" s="632" t="s">
        <v>122</v>
      </c>
      <c r="DE12" s="624"/>
      <c r="DF12" s="624"/>
      <c r="DG12" s="624"/>
      <c r="DH12" s="624"/>
      <c r="DI12" s="624"/>
      <c r="DJ12" s="624"/>
      <c r="DK12" s="624"/>
      <c r="DL12" s="624"/>
      <c r="DM12" s="624"/>
      <c r="DN12" s="624"/>
      <c r="DO12" s="624"/>
      <c r="DP12" s="625"/>
      <c r="DQ12" s="632">
        <v>41336</v>
      </c>
      <c r="DR12" s="624"/>
      <c r="DS12" s="624"/>
      <c r="DT12" s="624"/>
      <c r="DU12" s="624"/>
      <c r="DV12" s="624"/>
      <c r="DW12" s="624"/>
      <c r="DX12" s="624"/>
      <c r="DY12" s="624"/>
      <c r="DZ12" s="624"/>
      <c r="EA12" s="624"/>
      <c r="EB12" s="624"/>
      <c r="EC12" s="633"/>
    </row>
    <row r="13" spans="2:143" ht="11.25" customHeight="1" x14ac:dyDescent="0.2">
      <c r="B13" s="620" t="s">
        <v>241</v>
      </c>
      <c r="C13" s="621"/>
      <c r="D13" s="621"/>
      <c r="E13" s="621"/>
      <c r="F13" s="621"/>
      <c r="G13" s="621"/>
      <c r="H13" s="621"/>
      <c r="I13" s="621"/>
      <c r="J13" s="621"/>
      <c r="K13" s="621"/>
      <c r="L13" s="621"/>
      <c r="M13" s="621"/>
      <c r="N13" s="621"/>
      <c r="O13" s="621"/>
      <c r="P13" s="621"/>
      <c r="Q13" s="622"/>
      <c r="R13" s="623" t="s">
        <v>122</v>
      </c>
      <c r="S13" s="624"/>
      <c r="T13" s="624"/>
      <c r="U13" s="624"/>
      <c r="V13" s="624"/>
      <c r="W13" s="624"/>
      <c r="X13" s="624"/>
      <c r="Y13" s="625"/>
      <c r="Z13" s="626" t="s">
        <v>122</v>
      </c>
      <c r="AA13" s="626"/>
      <c r="AB13" s="626"/>
      <c r="AC13" s="626"/>
      <c r="AD13" s="627" t="s">
        <v>122</v>
      </c>
      <c r="AE13" s="627"/>
      <c r="AF13" s="627"/>
      <c r="AG13" s="627"/>
      <c r="AH13" s="627"/>
      <c r="AI13" s="627"/>
      <c r="AJ13" s="627"/>
      <c r="AK13" s="627"/>
      <c r="AL13" s="628" t="s">
        <v>122</v>
      </c>
      <c r="AM13" s="629"/>
      <c r="AN13" s="629"/>
      <c r="AO13" s="630"/>
      <c r="AP13" s="620" t="s">
        <v>242</v>
      </c>
      <c r="AQ13" s="621"/>
      <c r="AR13" s="621"/>
      <c r="AS13" s="621"/>
      <c r="AT13" s="621"/>
      <c r="AU13" s="621"/>
      <c r="AV13" s="621"/>
      <c r="AW13" s="621"/>
      <c r="AX13" s="621"/>
      <c r="AY13" s="621"/>
      <c r="AZ13" s="621"/>
      <c r="BA13" s="621"/>
      <c r="BB13" s="621"/>
      <c r="BC13" s="621"/>
      <c r="BD13" s="621"/>
      <c r="BE13" s="621"/>
      <c r="BF13" s="622"/>
      <c r="BG13" s="623">
        <v>1088043</v>
      </c>
      <c r="BH13" s="624"/>
      <c r="BI13" s="624"/>
      <c r="BJ13" s="624"/>
      <c r="BK13" s="624"/>
      <c r="BL13" s="624"/>
      <c r="BM13" s="624"/>
      <c r="BN13" s="625"/>
      <c r="BO13" s="626">
        <v>45.1</v>
      </c>
      <c r="BP13" s="626"/>
      <c r="BQ13" s="626"/>
      <c r="BR13" s="626"/>
      <c r="BS13" s="627" t="s">
        <v>122</v>
      </c>
      <c r="BT13" s="627"/>
      <c r="BU13" s="627"/>
      <c r="BV13" s="627"/>
      <c r="BW13" s="627"/>
      <c r="BX13" s="627"/>
      <c r="BY13" s="627"/>
      <c r="BZ13" s="627"/>
      <c r="CA13" s="627"/>
      <c r="CB13" s="631"/>
      <c r="CD13" s="620" t="s">
        <v>243</v>
      </c>
      <c r="CE13" s="621"/>
      <c r="CF13" s="621"/>
      <c r="CG13" s="621"/>
      <c r="CH13" s="621"/>
      <c r="CI13" s="621"/>
      <c r="CJ13" s="621"/>
      <c r="CK13" s="621"/>
      <c r="CL13" s="621"/>
      <c r="CM13" s="621"/>
      <c r="CN13" s="621"/>
      <c r="CO13" s="621"/>
      <c r="CP13" s="621"/>
      <c r="CQ13" s="622"/>
      <c r="CR13" s="623">
        <v>680965</v>
      </c>
      <c r="CS13" s="624"/>
      <c r="CT13" s="624"/>
      <c r="CU13" s="624"/>
      <c r="CV13" s="624"/>
      <c r="CW13" s="624"/>
      <c r="CX13" s="624"/>
      <c r="CY13" s="625"/>
      <c r="CZ13" s="626">
        <v>9</v>
      </c>
      <c r="DA13" s="626"/>
      <c r="DB13" s="626"/>
      <c r="DC13" s="626"/>
      <c r="DD13" s="632">
        <v>51515</v>
      </c>
      <c r="DE13" s="624"/>
      <c r="DF13" s="624"/>
      <c r="DG13" s="624"/>
      <c r="DH13" s="624"/>
      <c r="DI13" s="624"/>
      <c r="DJ13" s="624"/>
      <c r="DK13" s="624"/>
      <c r="DL13" s="624"/>
      <c r="DM13" s="624"/>
      <c r="DN13" s="624"/>
      <c r="DO13" s="624"/>
      <c r="DP13" s="625"/>
      <c r="DQ13" s="632">
        <v>633433</v>
      </c>
      <c r="DR13" s="624"/>
      <c r="DS13" s="624"/>
      <c r="DT13" s="624"/>
      <c r="DU13" s="624"/>
      <c r="DV13" s="624"/>
      <c r="DW13" s="624"/>
      <c r="DX13" s="624"/>
      <c r="DY13" s="624"/>
      <c r="DZ13" s="624"/>
      <c r="EA13" s="624"/>
      <c r="EB13" s="624"/>
      <c r="EC13" s="633"/>
    </row>
    <row r="14" spans="2:143" ht="11.25" customHeight="1" x14ac:dyDescent="0.2">
      <c r="B14" s="620" t="s">
        <v>244</v>
      </c>
      <c r="C14" s="621"/>
      <c r="D14" s="621"/>
      <c r="E14" s="621"/>
      <c r="F14" s="621"/>
      <c r="G14" s="621"/>
      <c r="H14" s="621"/>
      <c r="I14" s="621"/>
      <c r="J14" s="621"/>
      <c r="K14" s="621"/>
      <c r="L14" s="621"/>
      <c r="M14" s="621"/>
      <c r="N14" s="621"/>
      <c r="O14" s="621"/>
      <c r="P14" s="621"/>
      <c r="Q14" s="622"/>
      <c r="R14" s="623" t="s">
        <v>122</v>
      </c>
      <c r="S14" s="624"/>
      <c r="T14" s="624"/>
      <c r="U14" s="624"/>
      <c r="V14" s="624"/>
      <c r="W14" s="624"/>
      <c r="X14" s="624"/>
      <c r="Y14" s="625"/>
      <c r="Z14" s="626" t="s">
        <v>122</v>
      </c>
      <c r="AA14" s="626"/>
      <c r="AB14" s="626"/>
      <c r="AC14" s="626"/>
      <c r="AD14" s="627" t="s">
        <v>122</v>
      </c>
      <c r="AE14" s="627"/>
      <c r="AF14" s="627"/>
      <c r="AG14" s="627"/>
      <c r="AH14" s="627"/>
      <c r="AI14" s="627"/>
      <c r="AJ14" s="627"/>
      <c r="AK14" s="627"/>
      <c r="AL14" s="628" t="s">
        <v>122</v>
      </c>
      <c r="AM14" s="629"/>
      <c r="AN14" s="629"/>
      <c r="AO14" s="630"/>
      <c r="AP14" s="620" t="s">
        <v>245</v>
      </c>
      <c r="AQ14" s="621"/>
      <c r="AR14" s="621"/>
      <c r="AS14" s="621"/>
      <c r="AT14" s="621"/>
      <c r="AU14" s="621"/>
      <c r="AV14" s="621"/>
      <c r="AW14" s="621"/>
      <c r="AX14" s="621"/>
      <c r="AY14" s="621"/>
      <c r="AZ14" s="621"/>
      <c r="BA14" s="621"/>
      <c r="BB14" s="621"/>
      <c r="BC14" s="621"/>
      <c r="BD14" s="621"/>
      <c r="BE14" s="621"/>
      <c r="BF14" s="622"/>
      <c r="BG14" s="623">
        <v>47652</v>
      </c>
      <c r="BH14" s="624"/>
      <c r="BI14" s="624"/>
      <c r="BJ14" s="624"/>
      <c r="BK14" s="624"/>
      <c r="BL14" s="624"/>
      <c r="BM14" s="624"/>
      <c r="BN14" s="625"/>
      <c r="BO14" s="626">
        <v>2</v>
      </c>
      <c r="BP14" s="626"/>
      <c r="BQ14" s="626"/>
      <c r="BR14" s="626"/>
      <c r="BS14" s="627" t="s">
        <v>122</v>
      </c>
      <c r="BT14" s="627"/>
      <c r="BU14" s="627"/>
      <c r="BV14" s="627"/>
      <c r="BW14" s="627"/>
      <c r="BX14" s="627"/>
      <c r="BY14" s="627"/>
      <c r="BZ14" s="627"/>
      <c r="CA14" s="627"/>
      <c r="CB14" s="631"/>
      <c r="CD14" s="620" t="s">
        <v>246</v>
      </c>
      <c r="CE14" s="621"/>
      <c r="CF14" s="621"/>
      <c r="CG14" s="621"/>
      <c r="CH14" s="621"/>
      <c r="CI14" s="621"/>
      <c r="CJ14" s="621"/>
      <c r="CK14" s="621"/>
      <c r="CL14" s="621"/>
      <c r="CM14" s="621"/>
      <c r="CN14" s="621"/>
      <c r="CO14" s="621"/>
      <c r="CP14" s="621"/>
      <c r="CQ14" s="622"/>
      <c r="CR14" s="623">
        <v>379161</v>
      </c>
      <c r="CS14" s="624"/>
      <c r="CT14" s="624"/>
      <c r="CU14" s="624"/>
      <c r="CV14" s="624"/>
      <c r="CW14" s="624"/>
      <c r="CX14" s="624"/>
      <c r="CY14" s="625"/>
      <c r="CZ14" s="626">
        <v>5</v>
      </c>
      <c r="DA14" s="626"/>
      <c r="DB14" s="626"/>
      <c r="DC14" s="626"/>
      <c r="DD14" s="632">
        <v>56636</v>
      </c>
      <c r="DE14" s="624"/>
      <c r="DF14" s="624"/>
      <c r="DG14" s="624"/>
      <c r="DH14" s="624"/>
      <c r="DI14" s="624"/>
      <c r="DJ14" s="624"/>
      <c r="DK14" s="624"/>
      <c r="DL14" s="624"/>
      <c r="DM14" s="624"/>
      <c r="DN14" s="624"/>
      <c r="DO14" s="624"/>
      <c r="DP14" s="625"/>
      <c r="DQ14" s="632">
        <v>330038</v>
      </c>
      <c r="DR14" s="624"/>
      <c r="DS14" s="624"/>
      <c r="DT14" s="624"/>
      <c r="DU14" s="624"/>
      <c r="DV14" s="624"/>
      <c r="DW14" s="624"/>
      <c r="DX14" s="624"/>
      <c r="DY14" s="624"/>
      <c r="DZ14" s="624"/>
      <c r="EA14" s="624"/>
      <c r="EB14" s="624"/>
      <c r="EC14" s="633"/>
    </row>
    <row r="15" spans="2:143" ht="11.25" customHeight="1" x14ac:dyDescent="0.2">
      <c r="B15" s="620" t="s">
        <v>247</v>
      </c>
      <c r="C15" s="621"/>
      <c r="D15" s="621"/>
      <c r="E15" s="621"/>
      <c r="F15" s="621"/>
      <c r="G15" s="621"/>
      <c r="H15" s="621"/>
      <c r="I15" s="621"/>
      <c r="J15" s="621"/>
      <c r="K15" s="621"/>
      <c r="L15" s="621"/>
      <c r="M15" s="621"/>
      <c r="N15" s="621"/>
      <c r="O15" s="621"/>
      <c r="P15" s="621"/>
      <c r="Q15" s="622"/>
      <c r="R15" s="623">
        <v>9029</v>
      </c>
      <c r="S15" s="624"/>
      <c r="T15" s="624"/>
      <c r="U15" s="624"/>
      <c r="V15" s="624"/>
      <c r="W15" s="624"/>
      <c r="X15" s="624"/>
      <c r="Y15" s="625"/>
      <c r="Z15" s="626">
        <v>0.1</v>
      </c>
      <c r="AA15" s="626"/>
      <c r="AB15" s="626"/>
      <c r="AC15" s="626"/>
      <c r="AD15" s="627">
        <v>9029</v>
      </c>
      <c r="AE15" s="627"/>
      <c r="AF15" s="627"/>
      <c r="AG15" s="627"/>
      <c r="AH15" s="627"/>
      <c r="AI15" s="627"/>
      <c r="AJ15" s="627"/>
      <c r="AK15" s="627"/>
      <c r="AL15" s="628">
        <v>0.2</v>
      </c>
      <c r="AM15" s="629"/>
      <c r="AN15" s="629"/>
      <c r="AO15" s="630"/>
      <c r="AP15" s="620" t="s">
        <v>248</v>
      </c>
      <c r="AQ15" s="621"/>
      <c r="AR15" s="621"/>
      <c r="AS15" s="621"/>
      <c r="AT15" s="621"/>
      <c r="AU15" s="621"/>
      <c r="AV15" s="621"/>
      <c r="AW15" s="621"/>
      <c r="AX15" s="621"/>
      <c r="AY15" s="621"/>
      <c r="AZ15" s="621"/>
      <c r="BA15" s="621"/>
      <c r="BB15" s="621"/>
      <c r="BC15" s="621"/>
      <c r="BD15" s="621"/>
      <c r="BE15" s="621"/>
      <c r="BF15" s="622"/>
      <c r="BG15" s="623">
        <v>127580</v>
      </c>
      <c r="BH15" s="624"/>
      <c r="BI15" s="624"/>
      <c r="BJ15" s="624"/>
      <c r="BK15" s="624"/>
      <c r="BL15" s="624"/>
      <c r="BM15" s="624"/>
      <c r="BN15" s="625"/>
      <c r="BO15" s="626">
        <v>5.3</v>
      </c>
      <c r="BP15" s="626"/>
      <c r="BQ15" s="626"/>
      <c r="BR15" s="626"/>
      <c r="BS15" s="627" t="s">
        <v>122</v>
      </c>
      <c r="BT15" s="627"/>
      <c r="BU15" s="627"/>
      <c r="BV15" s="627"/>
      <c r="BW15" s="627"/>
      <c r="BX15" s="627"/>
      <c r="BY15" s="627"/>
      <c r="BZ15" s="627"/>
      <c r="CA15" s="627"/>
      <c r="CB15" s="631"/>
      <c r="CD15" s="620" t="s">
        <v>249</v>
      </c>
      <c r="CE15" s="621"/>
      <c r="CF15" s="621"/>
      <c r="CG15" s="621"/>
      <c r="CH15" s="621"/>
      <c r="CI15" s="621"/>
      <c r="CJ15" s="621"/>
      <c r="CK15" s="621"/>
      <c r="CL15" s="621"/>
      <c r="CM15" s="621"/>
      <c r="CN15" s="621"/>
      <c r="CO15" s="621"/>
      <c r="CP15" s="621"/>
      <c r="CQ15" s="622"/>
      <c r="CR15" s="623">
        <v>633357</v>
      </c>
      <c r="CS15" s="624"/>
      <c r="CT15" s="624"/>
      <c r="CU15" s="624"/>
      <c r="CV15" s="624"/>
      <c r="CW15" s="624"/>
      <c r="CX15" s="624"/>
      <c r="CY15" s="625"/>
      <c r="CZ15" s="626">
        <v>8.4</v>
      </c>
      <c r="DA15" s="626"/>
      <c r="DB15" s="626"/>
      <c r="DC15" s="626"/>
      <c r="DD15" s="632">
        <v>24845</v>
      </c>
      <c r="DE15" s="624"/>
      <c r="DF15" s="624"/>
      <c r="DG15" s="624"/>
      <c r="DH15" s="624"/>
      <c r="DI15" s="624"/>
      <c r="DJ15" s="624"/>
      <c r="DK15" s="624"/>
      <c r="DL15" s="624"/>
      <c r="DM15" s="624"/>
      <c r="DN15" s="624"/>
      <c r="DO15" s="624"/>
      <c r="DP15" s="625"/>
      <c r="DQ15" s="632">
        <v>529024</v>
      </c>
      <c r="DR15" s="624"/>
      <c r="DS15" s="624"/>
      <c r="DT15" s="624"/>
      <c r="DU15" s="624"/>
      <c r="DV15" s="624"/>
      <c r="DW15" s="624"/>
      <c r="DX15" s="624"/>
      <c r="DY15" s="624"/>
      <c r="DZ15" s="624"/>
      <c r="EA15" s="624"/>
      <c r="EB15" s="624"/>
      <c r="EC15" s="633"/>
    </row>
    <row r="16" spans="2:143" ht="11.25" customHeight="1" x14ac:dyDescent="0.2">
      <c r="B16" s="620" t="s">
        <v>250</v>
      </c>
      <c r="C16" s="621"/>
      <c r="D16" s="621"/>
      <c r="E16" s="621"/>
      <c r="F16" s="621"/>
      <c r="G16" s="621"/>
      <c r="H16" s="621"/>
      <c r="I16" s="621"/>
      <c r="J16" s="621"/>
      <c r="K16" s="621"/>
      <c r="L16" s="621"/>
      <c r="M16" s="621"/>
      <c r="N16" s="621"/>
      <c r="O16" s="621"/>
      <c r="P16" s="621"/>
      <c r="Q16" s="622"/>
      <c r="R16" s="623">
        <v>49689</v>
      </c>
      <c r="S16" s="624"/>
      <c r="T16" s="624"/>
      <c r="U16" s="624"/>
      <c r="V16" s="624"/>
      <c r="W16" s="624"/>
      <c r="X16" s="624"/>
      <c r="Y16" s="625"/>
      <c r="Z16" s="626">
        <v>0.6</v>
      </c>
      <c r="AA16" s="626"/>
      <c r="AB16" s="626"/>
      <c r="AC16" s="626"/>
      <c r="AD16" s="627">
        <v>49689</v>
      </c>
      <c r="AE16" s="627"/>
      <c r="AF16" s="627"/>
      <c r="AG16" s="627"/>
      <c r="AH16" s="627"/>
      <c r="AI16" s="627"/>
      <c r="AJ16" s="627"/>
      <c r="AK16" s="627"/>
      <c r="AL16" s="628">
        <v>1</v>
      </c>
      <c r="AM16" s="629"/>
      <c r="AN16" s="629"/>
      <c r="AO16" s="630"/>
      <c r="AP16" s="620" t="s">
        <v>251</v>
      </c>
      <c r="AQ16" s="621"/>
      <c r="AR16" s="621"/>
      <c r="AS16" s="621"/>
      <c r="AT16" s="621"/>
      <c r="AU16" s="621"/>
      <c r="AV16" s="621"/>
      <c r="AW16" s="621"/>
      <c r="AX16" s="621"/>
      <c r="AY16" s="621"/>
      <c r="AZ16" s="621"/>
      <c r="BA16" s="621"/>
      <c r="BB16" s="621"/>
      <c r="BC16" s="621"/>
      <c r="BD16" s="621"/>
      <c r="BE16" s="621"/>
      <c r="BF16" s="622"/>
      <c r="BG16" s="623" t="s">
        <v>122</v>
      </c>
      <c r="BH16" s="624"/>
      <c r="BI16" s="624"/>
      <c r="BJ16" s="624"/>
      <c r="BK16" s="624"/>
      <c r="BL16" s="624"/>
      <c r="BM16" s="624"/>
      <c r="BN16" s="625"/>
      <c r="BO16" s="626" t="s">
        <v>122</v>
      </c>
      <c r="BP16" s="626"/>
      <c r="BQ16" s="626"/>
      <c r="BR16" s="626"/>
      <c r="BS16" s="627" t="s">
        <v>122</v>
      </c>
      <c r="BT16" s="627"/>
      <c r="BU16" s="627"/>
      <c r="BV16" s="627"/>
      <c r="BW16" s="627"/>
      <c r="BX16" s="627"/>
      <c r="BY16" s="627"/>
      <c r="BZ16" s="627"/>
      <c r="CA16" s="627"/>
      <c r="CB16" s="631"/>
      <c r="CD16" s="620" t="s">
        <v>252</v>
      </c>
      <c r="CE16" s="621"/>
      <c r="CF16" s="621"/>
      <c r="CG16" s="621"/>
      <c r="CH16" s="621"/>
      <c r="CI16" s="621"/>
      <c r="CJ16" s="621"/>
      <c r="CK16" s="621"/>
      <c r="CL16" s="621"/>
      <c r="CM16" s="621"/>
      <c r="CN16" s="621"/>
      <c r="CO16" s="621"/>
      <c r="CP16" s="621"/>
      <c r="CQ16" s="622"/>
      <c r="CR16" s="623" t="s">
        <v>122</v>
      </c>
      <c r="CS16" s="624"/>
      <c r="CT16" s="624"/>
      <c r="CU16" s="624"/>
      <c r="CV16" s="624"/>
      <c r="CW16" s="624"/>
      <c r="CX16" s="624"/>
      <c r="CY16" s="625"/>
      <c r="CZ16" s="626" t="s">
        <v>122</v>
      </c>
      <c r="DA16" s="626"/>
      <c r="DB16" s="626"/>
      <c r="DC16" s="626"/>
      <c r="DD16" s="632" t="s">
        <v>122</v>
      </c>
      <c r="DE16" s="624"/>
      <c r="DF16" s="624"/>
      <c r="DG16" s="624"/>
      <c r="DH16" s="624"/>
      <c r="DI16" s="624"/>
      <c r="DJ16" s="624"/>
      <c r="DK16" s="624"/>
      <c r="DL16" s="624"/>
      <c r="DM16" s="624"/>
      <c r="DN16" s="624"/>
      <c r="DO16" s="624"/>
      <c r="DP16" s="625"/>
      <c r="DQ16" s="632" t="s">
        <v>122</v>
      </c>
      <c r="DR16" s="624"/>
      <c r="DS16" s="624"/>
      <c r="DT16" s="624"/>
      <c r="DU16" s="624"/>
      <c r="DV16" s="624"/>
      <c r="DW16" s="624"/>
      <c r="DX16" s="624"/>
      <c r="DY16" s="624"/>
      <c r="DZ16" s="624"/>
      <c r="EA16" s="624"/>
      <c r="EB16" s="624"/>
      <c r="EC16" s="633"/>
    </row>
    <row r="17" spans="2:133" ht="11.25" customHeight="1" x14ac:dyDescent="0.2">
      <c r="B17" s="620" t="s">
        <v>253</v>
      </c>
      <c r="C17" s="621"/>
      <c r="D17" s="621"/>
      <c r="E17" s="621"/>
      <c r="F17" s="621"/>
      <c r="G17" s="621"/>
      <c r="H17" s="621"/>
      <c r="I17" s="621"/>
      <c r="J17" s="621"/>
      <c r="K17" s="621"/>
      <c r="L17" s="621"/>
      <c r="M17" s="621"/>
      <c r="N17" s="621"/>
      <c r="O17" s="621"/>
      <c r="P17" s="621"/>
      <c r="Q17" s="622"/>
      <c r="R17" s="623">
        <v>87983</v>
      </c>
      <c r="S17" s="624"/>
      <c r="T17" s="624"/>
      <c r="U17" s="624"/>
      <c r="V17" s="624"/>
      <c r="W17" s="624"/>
      <c r="X17" s="624"/>
      <c r="Y17" s="625"/>
      <c r="Z17" s="626">
        <v>1.1000000000000001</v>
      </c>
      <c r="AA17" s="626"/>
      <c r="AB17" s="626"/>
      <c r="AC17" s="626"/>
      <c r="AD17" s="627">
        <v>87983</v>
      </c>
      <c r="AE17" s="627"/>
      <c r="AF17" s="627"/>
      <c r="AG17" s="627"/>
      <c r="AH17" s="627"/>
      <c r="AI17" s="627"/>
      <c r="AJ17" s="627"/>
      <c r="AK17" s="627"/>
      <c r="AL17" s="628">
        <v>1.8</v>
      </c>
      <c r="AM17" s="629"/>
      <c r="AN17" s="629"/>
      <c r="AO17" s="630"/>
      <c r="AP17" s="620" t="s">
        <v>254</v>
      </c>
      <c r="AQ17" s="621"/>
      <c r="AR17" s="621"/>
      <c r="AS17" s="621"/>
      <c r="AT17" s="621"/>
      <c r="AU17" s="621"/>
      <c r="AV17" s="621"/>
      <c r="AW17" s="621"/>
      <c r="AX17" s="621"/>
      <c r="AY17" s="621"/>
      <c r="AZ17" s="621"/>
      <c r="BA17" s="621"/>
      <c r="BB17" s="621"/>
      <c r="BC17" s="621"/>
      <c r="BD17" s="621"/>
      <c r="BE17" s="621"/>
      <c r="BF17" s="622"/>
      <c r="BG17" s="623" t="s">
        <v>122</v>
      </c>
      <c r="BH17" s="624"/>
      <c r="BI17" s="624"/>
      <c r="BJ17" s="624"/>
      <c r="BK17" s="624"/>
      <c r="BL17" s="624"/>
      <c r="BM17" s="624"/>
      <c r="BN17" s="625"/>
      <c r="BO17" s="626" t="s">
        <v>122</v>
      </c>
      <c r="BP17" s="626"/>
      <c r="BQ17" s="626"/>
      <c r="BR17" s="626"/>
      <c r="BS17" s="627" t="s">
        <v>122</v>
      </c>
      <c r="BT17" s="627"/>
      <c r="BU17" s="627"/>
      <c r="BV17" s="627"/>
      <c r="BW17" s="627"/>
      <c r="BX17" s="627"/>
      <c r="BY17" s="627"/>
      <c r="BZ17" s="627"/>
      <c r="CA17" s="627"/>
      <c r="CB17" s="631"/>
      <c r="CD17" s="620" t="s">
        <v>255</v>
      </c>
      <c r="CE17" s="621"/>
      <c r="CF17" s="621"/>
      <c r="CG17" s="621"/>
      <c r="CH17" s="621"/>
      <c r="CI17" s="621"/>
      <c r="CJ17" s="621"/>
      <c r="CK17" s="621"/>
      <c r="CL17" s="621"/>
      <c r="CM17" s="621"/>
      <c r="CN17" s="621"/>
      <c r="CO17" s="621"/>
      <c r="CP17" s="621"/>
      <c r="CQ17" s="622"/>
      <c r="CR17" s="623">
        <v>687198</v>
      </c>
      <c r="CS17" s="624"/>
      <c r="CT17" s="624"/>
      <c r="CU17" s="624"/>
      <c r="CV17" s="624"/>
      <c r="CW17" s="624"/>
      <c r="CX17" s="624"/>
      <c r="CY17" s="625"/>
      <c r="CZ17" s="626">
        <v>9.1</v>
      </c>
      <c r="DA17" s="626"/>
      <c r="DB17" s="626"/>
      <c r="DC17" s="626"/>
      <c r="DD17" s="632" t="s">
        <v>122</v>
      </c>
      <c r="DE17" s="624"/>
      <c r="DF17" s="624"/>
      <c r="DG17" s="624"/>
      <c r="DH17" s="624"/>
      <c r="DI17" s="624"/>
      <c r="DJ17" s="624"/>
      <c r="DK17" s="624"/>
      <c r="DL17" s="624"/>
      <c r="DM17" s="624"/>
      <c r="DN17" s="624"/>
      <c r="DO17" s="624"/>
      <c r="DP17" s="625"/>
      <c r="DQ17" s="632">
        <v>642686</v>
      </c>
      <c r="DR17" s="624"/>
      <c r="DS17" s="624"/>
      <c r="DT17" s="624"/>
      <c r="DU17" s="624"/>
      <c r="DV17" s="624"/>
      <c r="DW17" s="624"/>
      <c r="DX17" s="624"/>
      <c r="DY17" s="624"/>
      <c r="DZ17" s="624"/>
      <c r="EA17" s="624"/>
      <c r="EB17" s="624"/>
      <c r="EC17" s="633"/>
    </row>
    <row r="18" spans="2:133" ht="11.25" customHeight="1" x14ac:dyDescent="0.2">
      <c r="B18" s="620" t="s">
        <v>256</v>
      </c>
      <c r="C18" s="621"/>
      <c r="D18" s="621"/>
      <c r="E18" s="621"/>
      <c r="F18" s="621"/>
      <c r="G18" s="621"/>
      <c r="H18" s="621"/>
      <c r="I18" s="621"/>
      <c r="J18" s="621"/>
      <c r="K18" s="621"/>
      <c r="L18" s="621"/>
      <c r="M18" s="621"/>
      <c r="N18" s="621"/>
      <c r="O18" s="621"/>
      <c r="P18" s="621"/>
      <c r="Q18" s="622"/>
      <c r="R18" s="623">
        <v>18038</v>
      </c>
      <c r="S18" s="624"/>
      <c r="T18" s="624"/>
      <c r="U18" s="624"/>
      <c r="V18" s="624"/>
      <c r="W18" s="624"/>
      <c r="X18" s="624"/>
      <c r="Y18" s="625"/>
      <c r="Z18" s="626">
        <v>0.2</v>
      </c>
      <c r="AA18" s="626"/>
      <c r="AB18" s="626"/>
      <c r="AC18" s="626"/>
      <c r="AD18" s="627">
        <v>18038</v>
      </c>
      <c r="AE18" s="627"/>
      <c r="AF18" s="627"/>
      <c r="AG18" s="627"/>
      <c r="AH18" s="627"/>
      <c r="AI18" s="627"/>
      <c r="AJ18" s="627"/>
      <c r="AK18" s="627"/>
      <c r="AL18" s="628">
        <v>0.4</v>
      </c>
      <c r="AM18" s="629"/>
      <c r="AN18" s="629"/>
      <c r="AO18" s="630"/>
      <c r="AP18" s="620" t="s">
        <v>257</v>
      </c>
      <c r="AQ18" s="621"/>
      <c r="AR18" s="621"/>
      <c r="AS18" s="621"/>
      <c r="AT18" s="621"/>
      <c r="AU18" s="621"/>
      <c r="AV18" s="621"/>
      <c r="AW18" s="621"/>
      <c r="AX18" s="621"/>
      <c r="AY18" s="621"/>
      <c r="AZ18" s="621"/>
      <c r="BA18" s="621"/>
      <c r="BB18" s="621"/>
      <c r="BC18" s="621"/>
      <c r="BD18" s="621"/>
      <c r="BE18" s="621"/>
      <c r="BF18" s="622"/>
      <c r="BG18" s="623" t="s">
        <v>122</v>
      </c>
      <c r="BH18" s="624"/>
      <c r="BI18" s="624"/>
      <c r="BJ18" s="624"/>
      <c r="BK18" s="624"/>
      <c r="BL18" s="624"/>
      <c r="BM18" s="624"/>
      <c r="BN18" s="625"/>
      <c r="BO18" s="626" t="s">
        <v>122</v>
      </c>
      <c r="BP18" s="626"/>
      <c r="BQ18" s="626"/>
      <c r="BR18" s="626"/>
      <c r="BS18" s="627" t="s">
        <v>122</v>
      </c>
      <c r="BT18" s="627"/>
      <c r="BU18" s="627"/>
      <c r="BV18" s="627"/>
      <c r="BW18" s="627"/>
      <c r="BX18" s="627"/>
      <c r="BY18" s="627"/>
      <c r="BZ18" s="627"/>
      <c r="CA18" s="627"/>
      <c r="CB18" s="631"/>
      <c r="CD18" s="620" t="s">
        <v>258</v>
      </c>
      <c r="CE18" s="621"/>
      <c r="CF18" s="621"/>
      <c r="CG18" s="621"/>
      <c r="CH18" s="621"/>
      <c r="CI18" s="621"/>
      <c r="CJ18" s="621"/>
      <c r="CK18" s="621"/>
      <c r="CL18" s="621"/>
      <c r="CM18" s="621"/>
      <c r="CN18" s="621"/>
      <c r="CO18" s="621"/>
      <c r="CP18" s="621"/>
      <c r="CQ18" s="622"/>
      <c r="CR18" s="623" t="s">
        <v>122</v>
      </c>
      <c r="CS18" s="624"/>
      <c r="CT18" s="624"/>
      <c r="CU18" s="624"/>
      <c r="CV18" s="624"/>
      <c r="CW18" s="624"/>
      <c r="CX18" s="624"/>
      <c r="CY18" s="625"/>
      <c r="CZ18" s="626" t="s">
        <v>122</v>
      </c>
      <c r="DA18" s="626"/>
      <c r="DB18" s="626"/>
      <c r="DC18" s="626"/>
      <c r="DD18" s="632" t="s">
        <v>122</v>
      </c>
      <c r="DE18" s="624"/>
      <c r="DF18" s="624"/>
      <c r="DG18" s="624"/>
      <c r="DH18" s="624"/>
      <c r="DI18" s="624"/>
      <c r="DJ18" s="624"/>
      <c r="DK18" s="624"/>
      <c r="DL18" s="624"/>
      <c r="DM18" s="624"/>
      <c r="DN18" s="624"/>
      <c r="DO18" s="624"/>
      <c r="DP18" s="625"/>
      <c r="DQ18" s="632" t="s">
        <v>122</v>
      </c>
      <c r="DR18" s="624"/>
      <c r="DS18" s="624"/>
      <c r="DT18" s="624"/>
      <c r="DU18" s="624"/>
      <c r="DV18" s="624"/>
      <c r="DW18" s="624"/>
      <c r="DX18" s="624"/>
      <c r="DY18" s="624"/>
      <c r="DZ18" s="624"/>
      <c r="EA18" s="624"/>
      <c r="EB18" s="624"/>
      <c r="EC18" s="633"/>
    </row>
    <row r="19" spans="2:133" ht="11.25" customHeight="1" x14ac:dyDescent="0.2">
      <c r="B19" s="620" t="s">
        <v>259</v>
      </c>
      <c r="C19" s="621"/>
      <c r="D19" s="621"/>
      <c r="E19" s="621"/>
      <c r="F19" s="621"/>
      <c r="G19" s="621"/>
      <c r="H19" s="621"/>
      <c r="I19" s="621"/>
      <c r="J19" s="621"/>
      <c r="K19" s="621"/>
      <c r="L19" s="621"/>
      <c r="M19" s="621"/>
      <c r="N19" s="621"/>
      <c r="O19" s="621"/>
      <c r="P19" s="621"/>
      <c r="Q19" s="622"/>
      <c r="R19" s="623">
        <v>68611</v>
      </c>
      <c r="S19" s="624"/>
      <c r="T19" s="624"/>
      <c r="U19" s="624"/>
      <c r="V19" s="624"/>
      <c r="W19" s="624"/>
      <c r="X19" s="624"/>
      <c r="Y19" s="625"/>
      <c r="Z19" s="626">
        <v>0.9</v>
      </c>
      <c r="AA19" s="626"/>
      <c r="AB19" s="626"/>
      <c r="AC19" s="626"/>
      <c r="AD19" s="627">
        <v>68611</v>
      </c>
      <c r="AE19" s="627"/>
      <c r="AF19" s="627"/>
      <c r="AG19" s="627"/>
      <c r="AH19" s="627"/>
      <c r="AI19" s="627"/>
      <c r="AJ19" s="627"/>
      <c r="AK19" s="627"/>
      <c r="AL19" s="628">
        <v>1.4</v>
      </c>
      <c r="AM19" s="629"/>
      <c r="AN19" s="629"/>
      <c r="AO19" s="630"/>
      <c r="AP19" s="620" t="s">
        <v>260</v>
      </c>
      <c r="AQ19" s="621"/>
      <c r="AR19" s="621"/>
      <c r="AS19" s="621"/>
      <c r="AT19" s="621"/>
      <c r="AU19" s="621"/>
      <c r="AV19" s="621"/>
      <c r="AW19" s="621"/>
      <c r="AX19" s="621"/>
      <c r="AY19" s="621"/>
      <c r="AZ19" s="621"/>
      <c r="BA19" s="621"/>
      <c r="BB19" s="621"/>
      <c r="BC19" s="621"/>
      <c r="BD19" s="621"/>
      <c r="BE19" s="621"/>
      <c r="BF19" s="622"/>
      <c r="BG19" s="623">
        <v>229870</v>
      </c>
      <c r="BH19" s="624"/>
      <c r="BI19" s="624"/>
      <c r="BJ19" s="624"/>
      <c r="BK19" s="624"/>
      <c r="BL19" s="624"/>
      <c r="BM19" s="624"/>
      <c r="BN19" s="625"/>
      <c r="BO19" s="626">
        <v>9.5</v>
      </c>
      <c r="BP19" s="626"/>
      <c r="BQ19" s="626"/>
      <c r="BR19" s="626"/>
      <c r="BS19" s="627" t="s">
        <v>122</v>
      </c>
      <c r="BT19" s="627"/>
      <c r="BU19" s="627"/>
      <c r="BV19" s="627"/>
      <c r="BW19" s="627"/>
      <c r="BX19" s="627"/>
      <c r="BY19" s="627"/>
      <c r="BZ19" s="627"/>
      <c r="CA19" s="627"/>
      <c r="CB19" s="631"/>
      <c r="CD19" s="620" t="s">
        <v>261</v>
      </c>
      <c r="CE19" s="621"/>
      <c r="CF19" s="621"/>
      <c r="CG19" s="621"/>
      <c r="CH19" s="621"/>
      <c r="CI19" s="621"/>
      <c r="CJ19" s="621"/>
      <c r="CK19" s="621"/>
      <c r="CL19" s="621"/>
      <c r="CM19" s="621"/>
      <c r="CN19" s="621"/>
      <c r="CO19" s="621"/>
      <c r="CP19" s="621"/>
      <c r="CQ19" s="622"/>
      <c r="CR19" s="623" t="s">
        <v>122</v>
      </c>
      <c r="CS19" s="624"/>
      <c r="CT19" s="624"/>
      <c r="CU19" s="624"/>
      <c r="CV19" s="624"/>
      <c r="CW19" s="624"/>
      <c r="CX19" s="624"/>
      <c r="CY19" s="625"/>
      <c r="CZ19" s="626" t="s">
        <v>122</v>
      </c>
      <c r="DA19" s="626"/>
      <c r="DB19" s="626"/>
      <c r="DC19" s="626"/>
      <c r="DD19" s="632" t="s">
        <v>122</v>
      </c>
      <c r="DE19" s="624"/>
      <c r="DF19" s="624"/>
      <c r="DG19" s="624"/>
      <c r="DH19" s="624"/>
      <c r="DI19" s="624"/>
      <c r="DJ19" s="624"/>
      <c r="DK19" s="624"/>
      <c r="DL19" s="624"/>
      <c r="DM19" s="624"/>
      <c r="DN19" s="624"/>
      <c r="DO19" s="624"/>
      <c r="DP19" s="625"/>
      <c r="DQ19" s="632" t="s">
        <v>122</v>
      </c>
      <c r="DR19" s="624"/>
      <c r="DS19" s="624"/>
      <c r="DT19" s="624"/>
      <c r="DU19" s="624"/>
      <c r="DV19" s="624"/>
      <c r="DW19" s="624"/>
      <c r="DX19" s="624"/>
      <c r="DY19" s="624"/>
      <c r="DZ19" s="624"/>
      <c r="EA19" s="624"/>
      <c r="EB19" s="624"/>
      <c r="EC19" s="633"/>
    </row>
    <row r="20" spans="2:133" ht="11.25" customHeight="1" x14ac:dyDescent="0.2">
      <c r="B20" s="636" t="s">
        <v>262</v>
      </c>
      <c r="C20" s="637"/>
      <c r="D20" s="637"/>
      <c r="E20" s="637"/>
      <c r="F20" s="637"/>
      <c r="G20" s="637"/>
      <c r="H20" s="637"/>
      <c r="I20" s="637"/>
      <c r="J20" s="637"/>
      <c r="K20" s="637"/>
      <c r="L20" s="637"/>
      <c r="M20" s="637"/>
      <c r="N20" s="637"/>
      <c r="O20" s="637"/>
      <c r="P20" s="637"/>
      <c r="Q20" s="638"/>
      <c r="R20" s="623">
        <v>1334</v>
      </c>
      <c r="S20" s="624"/>
      <c r="T20" s="624"/>
      <c r="U20" s="624"/>
      <c r="V20" s="624"/>
      <c r="W20" s="624"/>
      <c r="X20" s="624"/>
      <c r="Y20" s="625"/>
      <c r="Z20" s="626">
        <v>0</v>
      </c>
      <c r="AA20" s="626"/>
      <c r="AB20" s="626"/>
      <c r="AC20" s="626"/>
      <c r="AD20" s="627">
        <v>1334</v>
      </c>
      <c r="AE20" s="627"/>
      <c r="AF20" s="627"/>
      <c r="AG20" s="627"/>
      <c r="AH20" s="627"/>
      <c r="AI20" s="627"/>
      <c r="AJ20" s="627"/>
      <c r="AK20" s="627"/>
      <c r="AL20" s="628">
        <v>0</v>
      </c>
      <c r="AM20" s="629"/>
      <c r="AN20" s="629"/>
      <c r="AO20" s="630"/>
      <c r="AP20" s="620" t="s">
        <v>263</v>
      </c>
      <c r="AQ20" s="621"/>
      <c r="AR20" s="621"/>
      <c r="AS20" s="621"/>
      <c r="AT20" s="621"/>
      <c r="AU20" s="621"/>
      <c r="AV20" s="621"/>
      <c r="AW20" s="621"/>
      <c r="AX20" s="621"/>
      <c r="AY20" s="621"/>
      <c r="AZ20" s="621"/>
      <c r="BA20" s="621"/>
      <c r="BB20" s="621"/>
      <c r="BC20" s="621"/>
      <c r="BD20" s="621"/>
      <c r="BE20" s="621"/>
      <c r="BF20" s="622"/>
      <c r="BG20" s="623">
        <v>229870</v>
      </c>
      <c r="BH20" s="624"/>
      <c r="BI20" s="624"/>
      <c r="BJ20" s="624"/>
      <c r="BK20" s="624"/>
      <c r="BL20" s="624"/>
      <c r="BM20" s="624"/>
      <c r="BN20" s="625"/>
      <c r="BO20" s="626">
        <v>9.5</v>
      </c>
      <c r="BP20" s="626"/>
      <c r="BQ20" s="626"/>
      <c r="BR20" s="626"/>
      <c r="BS20" s="627" t="s">
        <v>122</v>
      </c>
      <c r="BT20" s="627"/>
      <c r="BU20" s="627"/>
      <c r="BV20" s="627"/>
      <c r="BW20" s="627"/>
      <c r="BX20" s="627"/>
      <c r="BY20" s="627"/>
      <c r="BZ20" s="627"/>
      <c r="CA20" s="627"/>
      <c r="CB20" s="631"/>
      <c r="CD20" s="620" t="s">
        <v>264</v>
      </c>
      <c r="CE20" s="621"/>
      <c r="CF20" s="621"/>
      <c r="CG20" s="621"/>
      <c r="CH20" s="621"/>
      <c r="CI20" s="621"/>
      <c r="CJ20" s="621"/>
      <c r="CK20" s="621"/>
      <c r="CL20" s="621"/>
      <c r="CM20" s="621"/>
      <c r="CN20" s="621"/>
      <c r="CO20" s="621"/>
      <c r="CP20" s="621"/>
      <c r="CQ20" s="622"/>
      <c r="CR20" s="623">
        <v>7584993</v>
      </c>
      <c r="CS20" s="624"/>
      <c r="CT20" s="624"/>
      <c r="CU20" s="624"/>
      <c r="CV20" s="624"/>
      <c r="CW20" s="624"/>
      <c r="CX20" s="624"/>
      <c r="CY20" s="625"/>
      <c r="CZ20" s="626">
        <v>100</v>
      </c>
      <c r="DA20" s="626"/>
      <c r="DB20" s="626"/>
      <c r="DC20" s="626"/>
      <c r="DD20" s="632">
        <v>149288</v>
      </c>
      <c r="DE20" s="624"/>
      <c r="DF20" s="624"/>
      <c r="DG20" s="624"/>
      <c r="DH20" s="624"/>
      <c r="DI20" s="624"/>
      <c r="DJ20" s="624"/>
      <c r="DK20" s="624"/>
      <c r="DL20" s="624"/>
      <c r="DM20" s="624"/>
      <c r="DN20" s="624"/>
      <c r="DO20" s="624"/>
      <c r="DP20" s="625"/>
      <c r="DQ20" s="632">
        <v>5628355</v>
      </c>
      <c r="DR20" s="624"/>
      <c r="DS20" s="624"/>
      <c r="DT20" s="624"/>
      <c r="DU20" s="624"/>
      <c r="DV20" s="624"/>
      <c r="DW20" s="624"/>
      <c r="DX20" s="624"/>
      <c r="DY20" s="624"/>
      <c r="DZ20" s="624"/>
      <c r="EA20" s="624"/>
      <c r="EB20" s="624"/>
      <c r="EC20" s="633"/>
    </row>
    <row r="21" spans="2:133" ht="11.25" customHeight="1" x14ac:dyDescent="0.2">
      <c r="B21" s="620" t="s">
        <v>265</v>
      </c>
      <c r="C21" s="621"/>
      <c r="D21" s="621"/>
      <c r="E21" s="621"/>
      <c r="F21" s="621"/>
      <c r="G21" s="621"/>
      <c r="H21" s="621"/>
      <c r="I21" s="621"/>
      <c r="J21" s="621"/>
      <c r="K21" s="621"/>
      <c r="L21" s="621"/>
      <c r="M21" s="621"/>
      <c r="N21" s="621"/>
      <c r="O21" s="621"/>
      <c r="P21" s="621"/>
      <c r="Q21" s="622"/>
      <c r="R21" s="623">
        <v>2238597</v>
      </c>
      <c r="S21" s="624"/>
      <c r="T21" s="624"/>
      <c r="U21" s="624"/>
      <c r="V21" s="624"/>
      <c r="W21" s="624"/>
      <c r="X21" s="624"/>
      <c r="Y21" s="625"/>
      <c r="Z21" s="626">
        <v>28.7</v>
      </c>
      <c r="AA21" s="626"/>
      <c r="AB21" s="626"/>
      <c r="AC21" s="626"/>
      <c r="AD21" s="627">
        <v>1998724</v>
      </c>
      <c r="AE21" s="627"/>
      <c r="AF21" s="627"/>
      <c r="AG21" s="627"/>
      <c r="AH21" s="627"/>
      <c r="AI21" s="627"/>
      <c r="AJ21" s="627"/>
      <c r="AK21" s="627"/>
      <c r="AL21" s="628">
        <v>41.2</v>
      </c>
      <c r="AM21" s="629"/>
      <c r="AN21" s="629"/>
      <c r="AO21" s="630"/>
      <c r="AP21" s="620" t="s">
        <v>266</v>
      </c>
      <c r="AQ21" s="639"/>
      <c r="AR21" s="639"/>
      <c r="AS21" s="639"/>
      <c r="AT21" s="639"/>
      <c r="AU21" s="639"/>
      <c r="AV21" s="639"/>
      <c r="AW21" s="639"/>
      <c r="AX21" s="639"/>
      <c r="AY21" s="639"/>
      <c r="AZ21" s="639"/>
      <c r="BA21" s="639"/>
      <c r="BB21" s="639"/>
      <c r="BC21" s="639"/>
      <c r="BD21" s="639"/>
      <c r="BE21" s="639"/>
      <c r="BF21" s="640"/>
      <c r="BG21" s="623" t="s">
        <v>122</v>
      </c>
      <c r="BH21" s="624"/>
      <c r="BI21" s="624"/>
      <c r="BJ21" s="624"/>
      <c r="BK21" s="624"/>
      <c r="BL21" s="624"/>
      <c r="BM21" s="624"/>
      <c r="BN21" s="625"/>
      <c r="BO21" s="626" t="s">
        <v>122</v>
      </c>
      <c r="BP21" s="626"/>
      <c r="BQ21" s="626"/>
      <c r="BR21" s="626"/>
      <c r="BS21" s="627" t="s">
        <v>122</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2">
      <c r="B22" s="620" t="s">
        <v>267</v>
      </c>
      <c r="C22" s="621"/>
      <c r="D22" s="621"/>
      <c r="E22" s="621"/>
      <c r="F22" s="621"/>
      <c r="G22" s="621"/>
      <c r="H22" s="621"/>
      <c r="I22" s="621"/>
      <c r="J22" s="621"/>
      <c r="K22" s="621"/>
      <c r="L22" s="621"/>
      <c r="M22" s="621"/>
      <c r="N22" s="621"/>
      <c r="O22" s="621"/>
      <c r="P22" s="621"/>
      <c r="Q22" s="622"/>
      <c r="R22" s="623">
        <v>1998724</v>
      </c>
      <c r="S22" s="624"/>
      <c r="T22" s="624"/>
      <c r="U22" s="624"/>
      <c r="V22" s="624"/>
      <c r="W22" s="624"/>
      <c r="X22" s="624"/>
      <c r="Y22" s="625"/>
      <c r="Z22" s="626">
        <v>25.7</v>
      </c>
      <c r="AA22" s="626"/>
      <c r="AB22" s="626"/>
      <c r="AC22" s="626"/>
      <c r="AD22" s="627">
        <v>1998724</v>
      </c>
      <c r="AE22" s="627"/>
      <c r="AF22" s="627"/>
      <c r="AG22" s="627"/>
      <c r="AH22" s="627"/>
      <c r="AI22" s="627"/>
      <c r="AJ22" s="627"/>
      <c r="AK22" s="627"/>
      <c r="AL22" s="628">
        <v>41.2</v>
      </c>
      <c r="AM22" s="629"/>
      <c r="AN22" s="629"/>
      <c r="AO22" s="630"/>
      <c r="AP22" s="620" t="s">
        <v>268</v>
      </c>
      <c r="AQ22" s="639"/>
      <c r="AR22" s="639"/>
      <c r="AS22" s="639"/>
      <c r="AT22" s="639"/>
      <c r="AU22" s="639"/>
      <c r="AV22" s="639"/>
      <c r="AW22" s="639"/>
      <c r="AX22" s="639"/>
      <c r="AY22" s="639"/>
      <c r="AZ22" s="639"/>
      <c r="BA22" s="639"/>
      <c r="BB22" s="639"/>
      <c r="BC22" s="639"/>
      <c r="BD22" s="639"/>
      <c r="BE22" s="639"/>
      <c r="BF22" s="640"/>
      <c r="BG22" s="623" t="s">
        <v>122</v>
      </c>
      <c r="BH22" s="624"/>
      <c r="BI22" s="624"/>
      <c r="BJ22" s="624"/>
      <c r="BK22" s="624"/>
      <c r="BL22" s="624"/>
      <c r="BM22" s="624"/>
      <c r="BN22" s="625"/>
      <c r="BO22" s="626" t="s">
        <v>122</v>
      </c>
      <c r="BP22" s="626"/>
      <c r="BQ22" s="626"/>
      <c r="BR22" s="626"/>
      <c r="BS22" s="627" t="s">
        <v>122</v>
      </c>
      <c r="BT22" s="627"/>
      <c r="BU22" s="627"/>
      <c r="BV22" s="627"/>
      <c r="BW22" s="627"/>
      <c r="BX22" s="627"/>
      <c r="BY22" s="627"/>
      <c r="BZ22" s="627"/>
      <c r="CA22" s="627"/>
      <c r="CB22" s="631"/>
      <c r="CD22" s="605" t="s">
        <v>269</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2">
      <c r="B23" s="620" t="s">
        <v>270</v>
      </c>
      <c r="C23" s="621"/>
      <c r="D23" s="621"/>
      <c r="E23" s="621"/>
      <c r="F23" s="621"/>
      <c r="G23" s="621"/>
      <c r="H23" s="621"/>
      <c r="I23" s="621"/>
      <c r="J23" s="621"/>
      <c r="K23" s="621"/>
      <c r="L23" s="621"/>
      <c r="M23" s="621"/>
      <c r="N23" s="621"/>
      <c r="O23" s="621"/>
      <c r="P23" s="621"/>
      <c r="Q23" s="622"/>
      <c r="R23" s="623">
        <v>239873</v>
      </c>
      <c r="S23" s="624"/>
      <c r="T23" s="624"/>
      <c r="U23" s="624"/>
      <c r="V23" s="624"/>
      <c r="W23" s="624"/>
      <c r="X23" s="624"/>
      <c r="Y23" s="625"/>
      <c r="Z23" s="626">
        <v>3.1</v>
      </c>
      <c r="AA23" s="626"/>
      <c r="AB23" s="626"/>
      <c r="AC23" s="626"/>
      <c r="AD23" s="627" t="s">
        <v>122</v>
      </c>
      <c r="AE23" s="627"/>
      <c r="AF23" s="627"/>
      <c r="AG23" s="627"/>
      <c r="AH23" s="627"/>
      <c r="AI23" s="627"/>
      <c r="AJ23" s="627"/>
      <c r="AK23" s="627"/>
      <c r="AL23" s="628" t="s">
        <v>122</v>
      </c>
      <c r="AM23" s="629"/>
      <c r="AN23" s="629"/>
      <c r="AO23" s="630"/>
      <c r="AP23" s="620" t="s">
        <v>271</v>
      </c>
      <c r="AQ23" s="639"/>
      <c r="AR23" s="639"/>
      <c r="AS23" s="639"/>
      <c r="AT23" s="639"/>
      <c r="AU23" s="639"/>
      <c r="AV23" s="639"/>
      <c r="AW23" s="639"/>
      <c r="AX23" s="639"/>
      <c r="AY23" s="639"/>
      <c r="AZ23" s="639"/>
      <c r="BA23" s="639"/>
      <c r="BB23" s="639"/>
      <c r="BC23" s="639"/>
      <c r="BD23" s="639"/>
      <c r="BE23" s="639"/>
      <c r="BF23" s="640"/>
      <c r="BG23" s="623">
        <v>229870</v>
      </c>
      <c r="BH23" s="624"/>
      <c r="BI23" s="624"/>
      <c r="BJ23" s="624"/>
      <c r="BK23" s="624"/>
      <c r="BL23" s="624"/>
      <c r="BM23" s="624"/>
      <c r="BN23" s="625"/>
      <c r="BO23" s="626">
        <v>9.5</v>
      </c>
      <c r="BP23" s="626"/>
      <c r="BQ23" s="626"/>
      <c r="BR23" s="626"/>
      <c r="BS23" s="627" t="s">
        <v>122</v>
      </c>
      <c r="BT23" s="627"/>
      <c r="BU23" s="627"/>
      <c r="BV23" s="627"/>
      <c r="BW23" s="627"/>
      <c r="BX23" s="627"/>
      <c r="BY23" s="627"/>
      <c r="BZ23" s="627"/>
      <c r="CA23" s="627"/>
      <c r="CB23" s="631"/>
      <c r="CD23" s="605" t="s">
        <v>211</v>
      </c>
      <c r="CE23" s="606"/>
      <c r="CF23" s="606"/>
      <c r="CG23" s="606"/>
      <c r="CH23" s="606"/>
      <c r="CI23" s="606"/>
      <c r="CJ23" s="606"/>
      <c r="CK23" s="606"/>
      <c r="CL23" s="606"/>
      <c r="CM23" s="606"/>
      <c r="CN23" s="606"/>
      <c r="CO23" s="606"/>
      <c r="CP23" s="606"/>
      <c r="CQ23" s="607"/>
      <c r="CR23" s="605" t="s">
        <v>272</v>
      </c>
      <c r="CS23" s="606"/>
      <c r="CT23" s="606"/>
      <c r="CU23" s="606"/>
      <c r="CV23" s="606"/>
      <c r="CW23" s="606"/>
      <c r="CX23" s="606"/>
      <c r="CY23" s="607"/>
      <c r="CZ23" s="605" t="s">
        <v>273</v>
      </c>
      <c r="DA23" s="606"/>
      <c r="DB23" s="606"/>
      <c r="DC23" s="607"/>
      <c r="DD23" s="605" t="s">
        <v>274</v>
      </c>
      <c r="DE23" s="606"/>
      <c r="DF23" s="606"/>
      <c r="DG23" s="606"/>
      <c r="DH23" s="606"/>
      <c r="DI23" s="606"/>
      <c r="DJ23" s="606"/>
      <c r="DK23" s="607"/>
      <c r="DL23" s="650" t="s">
        <v>275</v>
      </c>
      <c r="DM23" s="651"/>
      <c r="DN23" s="651"/>
      <c r="DO23" s="651"/>
      <c r="DP23" s="651"/>
      <c r="DQ23" s="651"/>
      <c r="DR23" s="651"/>
      <c r="DS23" s="651"/>
      <c r="DT23" s="651"/>
      <c r="DU23" s="651"/>
      <c r="DV23" s="652"/>
      <c r="DW23" s="605" t="s">
        <v>276</v>
      </c>
      <c r="DX23" s="606"/>
      <c r="DY23" s="606"/>
      <c r="DZ23" s="606"/>
      <c r="EA23" s="606"/>
      <c r="EB23" s="606"/>
      <c r="EC23" s="607"/>
    </row>
    <row r="24" spans="2:133" ht="11.25" customHeight="1" x14ac:dyDescent="0.2">
      <c r="B24" s="620" t="s">
        <v>277</v>
      </c>
      <c r="C24" s="621"/>
      <c r="D24" s="621"/>
      <c r="E24" s="621"/>
      <c r="F24" s="621"/>
      <c r="G24" s="621"/>
      <c r="H24" s="621"/>
      <c r="I24" s="621"/>
      <c r="J24" s="621"/>
      <c r="K24" s="621"/>
      <c r="L24" s="621"/>
      <c r="M24" s="621"/>
      <c r="N24" s="621"/>
      <c r="O24" s="621"/>
      <c r="P24" s="621"/>
      <c r="Q24" s="622"/>
      <c r="R24" s="623" t="s">
        <v>122</v>
      </c>
      <c r="S24" s="624"/>
      <c r="T24" s="624"/>
      <c r="U24" s="624"/>
      <c r="V24" s="624"/>
      <c r="W24" s="624"/>
      <c r="X24" s="624"/>
      <c r="Y24" s="625"/>
      <c r="Z24" s="626" t="s">
        <v>122</v>
      </c>
      <c r="AA24" s="626"/>
      <c r="AB24" s="626"/>
      <c r="AC24" s="626"/>
      <c r="AD24" s="627" t="s">
        <v>122</v>
      </c>
      <c r="AE24" s="627"/>
      <c r="AF24" s="627"/>
      <c r="AG24" s="627"/>
      <c r="AH24" s="627"/>
      <c r="AI24" s="627"/>
      <c r="AJ24" s="627"/>
      <c r="AK24" s="627"/>
      <c r="AL24" s="628" t="s">
        <v>122</v>
      </c>
      <c r="AM24" s="629"/>
      <c r="AN24" s="629"/>
      <c r="AO24" s="630"/>
      <c r="AP24" s="620" t="s">
        <v>278</v>
      </c>
      <c r="AQ24" s="639"/>
      <c r="AR24" s="639"/>
      <c r="AS24" s="639"/>
      <c r="AT24" s="639"/>
      <c r="AU24" s="639"/>
      <c r="AV24" s="639"/>
      <c r="AW24" s="639"/>
      <c r="AX24" s="639"/>
      <c r="AY24" s="639"/>
      <c r="AZ24" s="639"/>
      <c r="BA24" s="639"/>
      <c r="BB24" s="639"/>
      <c r="BC24" s="639"/>
      <c r="BD24" s="639"/>
      <c r="BE24" s="639"/>
      <c r="BF24" s="640"/>
      <c r="BG24" s="623" t="s">
        <v>122</v>
      </c>
      <c r="BH24" s="624"/>
      <c r="BI24" s="624"/>
      <c r="BJ24" s="624"/>
      <c r="BK24" s="624"/>
      <c r="BL24" s="624"/>
      <c r="BM24" s="624"/>
      <c r="BN24" s="625"/>
      <c r="BO24" s="626" t="s">
        <v>122</v>
      </c>
      <c r="BP24" s="626"/>
      <c r="BQ24" s="626"/>
      <c r="BR24" s="626"/>
      <c r="BS24" s="627" t="s">
        <v>122</v>
      </c>
      <c r="BT24" s="627"/>
      <c r="BU24" s="627"/>
      <c r="BV24" s="627"/>
      <c r="BW24" s="627"/>
      <c r="BX24" s="627"/>
      <c r="BY24" s="627"/>
      <c r="BZ24" s="627"/>
      <c r="CA24" s="627"/>
      <c r="CB24" s="631"/>
      <c r="CD24" s="609" t="s">
        <v>279</v>
      </c>
      <c r="CE24" s="610"/>
      <c r="CF24" s="610"/>
      <c r="CG24" s="610"/>
      <c r="CH24" s="610"/>
      <c r="CI24" s="610"/>
      <c r="CJ24" s="610"/>
      <c r="CK24" s="610"/>
      <c r="CL24" s="610"/>
      <c r="CM24" s="610"/>
      <c r="CN24" s="610"/>
      <c r="CO24" s="610"/>
      <c r="CP24" s="610"/>
      <c r="CQ24" s="611"/>
      <c r="CR24" s="612">
        <v>4058860</v>
      </c>
      <c r="CS24" s="613"/>
      <c r="CT24" s="613"/>
      <c r="CU24" s="613"/>
      <c r="CV24" s="613"/>
      <c r="CW24" s="613"/>
      <c r="CX24" s="613"/>
      <c r="CY24" s="614"/>
      <c r="CZ24" s="617">
        <v>53.5</v>
      </c>
      <c r="DA24" s="618"/>
      <c r="DB24" s="618"/>
      <c r="DC24" s="634"/>
      <c r="DD24" s="658">
        <v>2852033</v>
      </c>
      <c r="DE24" s="613"/>
      <c r="DF24" s="613"/>
      <c r="DG24" s="613"/>
      <c r="DH24" s="613"/>
      <c r="DI24" s="613"/>
      <c r="DJ24" s="613"/>
      <c r="DK24" s="614"/>
      <c r="DL24" s="658">
        <v>2654142</v>
      </c>
      <c r="DM24" s="613"/>
      <c r="DN24" s="613"/>
      <c r="DO24" s="613"/>
      <c r="DP24" s="613"/>
      <c r="DQ24" s="613"/>
      <c r="DR24" s="613"/>
      <c r="DS24" s="613"/>
      <c r="DT24" s="613"/>
      <c r="DU24" s="613"/>
      <c r="DV24" s="614"/>
      <c r="DW24" s="617">
        <v>54.6</v>
      </c>
      <c r="DX24" s="618"/>
      <c r="DY24" s="618"/>
      <c r="DZ24" s="618"/>
      <c r="EA24" s="618"/>
      <c r="EB24" s="618"/>
      <c r="EC24" s="619"/>
    </row>
    <row r="25" spans="2:133" ht="11.25" customHeight="1" x14ac:dyDescent="0.2">
      <c r="B25" s="620" t="s">
        <v>280</v>
      </c>
      <c r="C25" s="621"/>
      <c r="D25" s="621"/>
      <c r="E25" s="621"/>
      <c r="F25" s="621"/>
      <c r="G25" s="621"/>
      <c r="H25" s="621"/>
      <c r="I25" s="621"/>
      <c r="J25" s="621"/>
      <c r="K25" s="621"/>
      <c r="L25" s="621"/>
      <c r="M25" s="621"/>
      <c r="N25" s="621"/>
      <c r="O25" s="621"/>
      <c r="P25" s="621"/>
      <c r="Q25" s="622"/>
      <c r="R25" s="623">
        <v>5292389</v>
      </c>
      <c r="S25" s="624"/>
      <c r="T25" s="624"/>
      <c r="U25" s="624"/>
      <c r="V25" s="624"/>
      <c r="W25" s="624"/>
      <c r="X25" s="624"/>
      <c r="Y25" s="625"/>
      <c r="Z25" s="626">
        <v>67.900000000000006</v>
      </c>
      <c r="AA25" s="626"/>
      <c r="AB25" s="626"/>
      <c r="AC25" s="626"/>
      <c r="AD25" s="627">
        <v>4822646</v>
      </c>
      <c r="AE25" s="627"/>
      <c r="AF25" s="627"/>
      <c r="AG25" s="627"/>
      <c r="AH25" s="627"/>
      <c r="AI25" s="627"/>
      <c r="AJ25" s="627"/>
      <c r="AK25" s="627"/>
      <c r="AL25" s="628">
        <v>99.3</v>
      </c>
      <c r="AM25" s="629"/>
      <c r="AN25" s="629"/>
      <c r="AO25" s="630"/>
      <c r="AP25" s="620" t="s">
        <v>281</v>
      </c>
      <c r="AQ25" s="639"/>
      <c r="AR25" s="639"/>
      <c r="AS25" s="639"/>
      <c r="AT25" s="639"/>
      <c r="AU25" s="639"/>
      <c r="AV25" s="639"/>
      <c r="AW25" s="639"/>
      <c r="AX25" s="639"/>
      <c r="AY25" s="639"/>
      <c r="AZ25" s="639"/>
      <c r="BA25" s="639"/>
      <c r="BB25" s="639"/>
      <c r="BC25" s="639"/>
      <c r="BD25" s="639"/>
      <c r="BE25" s="639"/>
      <c r="BF25" s="640"/>
      <c r="BG25" s="623" t="s">
        <v>122</v>
      </c>
      <c r="BH25" s="624"/>
      <c r="BI25" s="624"/>
      <c r="BJ25" s="624"/>
      <c r="BK25" s="624"/>
      <c r="BL25" s="624"/>
      <c r="BM25" s="624"/>
      <c r="BN25" s="625"/>
      <c r="BO25" s="626" t="s">
        <v>122</v>
      </c>
      <c r="BP25" s="626"/>
      <c r="BQ25" s="626"/>
      <c r="BR25" s="626"/>
      <c r="BS25" s="627" t="s">
        <v>122</v>
      </c>
      <c r="BT25" s="627"/>
      <c r="BU25" s="627"/>
      <c r="BV25" s="627"/>
      <c r="BW25" s="627"/>
      <c r="BX25" s="627"/>
      <c r="BY25" s="627"/>
      <c r="BZ25" s="627"/>
      <c r="CA25" s="627"/>
      <c r="CB25" s="631"/>
      <c r="CD25" s="620" t="s">
        <v>282</v>
      </c>
      <c r="CE25" s="621"/>
      <c r="CF25" s="621"/>
      <c r="CG25" s="621"/>
      <c r="CH25" s="621"/>
      <c r="CI25" s="621"/>
      <c r="CJ25" s="621"/>
      <c r="CK25" s="621"/>
      <c r="CL25" s="621"/>
      <c r="CM25" s="621"/>
      <c r="CN25" s="621"/>
      <c r="CO25" s="621"/>
      <c r="CP25" s="621"/>
      <c r="CQ25" s="622"/>
      <c r="CR25" s="623">
        <v>1637725</v>
      </c>
      <c r="CS25" s="655"/>
      <c r="CT25" s="655"/>
      <c r="CU25" s="655"/>
      <c r="CV25" s="655"/>
      <c r="CW25" s="655"/>
      <c r="CX25" s="655"/>
      <c r="CY25" s="656"/>
      <c r="CZ25" s="628">
        <v>21.6</v>
      </c>
      <c r="DA25" s="653"/>
      <c r="DB25" s="653"/>
      <c r="DC25" s="657"/>
      <c r="DD25" s="632">
        <v>1533036</v>
      </c>
      <c r="DE25" s="655"/>
      <c r="DF25" s="655"/>
      <c r="DG25" s="655"/>
      <c r="DH25" s="655"/>
      <c r="DI25" s="655"/>
      <c r="DJ25" s="655"/>
      <c r="DK25" s="656"/>
      <c r="DL25" s="632">
        <v>1523913</v>
      </c>
      <c r="DM25" s="655"/>
      <c r="DN25" s="655"/>
      <c r="DO25" s="655"/>
      <c r="DP25" s="655"/>
      <c r="DQ25" s="655"/>
      <c r="DR25" s="655"/>
      <c r="DS25" s="655"/>
      <c r="DT25" s="655"/>
      <c r="DU25" s="655"/>
      <c r="DV25" s="656"/>
      <c r="DW25" s="628">
        <v>31.4</v>
      </c>
      <c r="DX25" s="653"/>
      <c r="DY25" s="653"/>
      <c r="DZ25" s="653"/>
      <c r="EA25" s="653"/>
      <c r="EB25" s="653"/>
      <c r="EC25" s="654"/>
    </row>
    <row r="26" spans="2:133" ht="11.25" customHeight="1" x14ac:dyDescent="0.2">
      <c r="B26" s="620" t="s">
        <v>283</v>
      </c>
      <c r="C26" s="621"/>
      <c r="D26" s="621"/>
      <c r="E26" s="621"/>
      <c r="F26" s="621"/>
      <c r="G26" s="621"/>
      <c r="H26" s="621"/>
      <c r="I26" s="621"/>
      <c r="J26" s="621"/>
      <c r="K26" s="621"/>
      <c r="L26" s="621"/>
      <c r="M26" s="621"/>
      <c r="N26" s="621"/>
      <c r="O26" s="621"/>
      <c r="P26" s="621"/>
      <c r="Q26" s="622"/>
      <c r="R26" s="623">
        <v>2185</v>
      </c>
      <c r="S26" s="624"/>
      <c r="T26" s="624"/>
      <c r="U26" s="624"/>
      <c r="V26" s="624"/>
      <c r="W26" s="624"/>
      <c r="X26" s="624"/>
      <c r="Y26" s="625"/>
      <c r="Z26" s="626">
        <v>0</v>
      </c>
      <c r="AA26" s="626"/>
      <c r="AB26" s="626"/>
      <c r="AC26" s="626"/>
      <c r="AD26" s="627">
        <v>2185</v>
      </c>
      <c r="AE26" s="627"/>
      <c r="AF26" s="627"/>
      <c r="AG26" s="627"/>
      <c r="AH26" s="627"/>
      <c r="AI26" s="627"/>
      <c r="AJ26" s="627"/>
      <c r="AK26" s="627"/>
      <c r="AL26" s="628">
        <v>0</v>
      </c>
      <c r="AM26" s="629"/>
      <c r="AN26" s="629"/>
      <c r="AO26" s="630"/>
      <c r="AP26" s="620" t="s">
        <v>284</v>
      </c>
      <c r="AQ26" s="639"/>
      <c r="AR26" s="639"/>
      <c r="AS26" s="639"/>
      <c r="AT26" s="639"/>
      <c r="AU26" s="639"/>
      <c r="AV26" s="639"/>
      <c r="AW26" s="639"/>
      <c r="AX26" s="639"/>
      <c r="AY26" s="639"/>
      <c r="AZ26" s="639"/>
      <c r="BA26" s="639"/>
      <c r="BB26" s="639"/>
      <c r="BC26" s="639"/>
      <c r="BD26" s="639"/>
      <c r="BE26" s="639"/>
      <c r="BF26" s="640"/>
      <c r="BG26" s="623" t="s">
        <v>122</v>
      </c>
      <c r="BH26" s="624"/>
      <c r="BI26" s="624"/>
      <c r="BJ26" s="624"/>
      <c r="BK26" s="624"/>
      <c r="BL26" s="624"/>
      <c r="BM26" s="624"/>
      <c r="BN26" s="625"/>
      <c r="BO26" s="626" t="s">
        <v>122</v>
      </c>
      <c r="BP26" s="626"/>
      <c r="BQ26" s="626"/>
      <c r="BR26" s="626"/>
      <c r="BS26" s="627" t="s">
        <v>122</v>
      </c>
      <c r="BT26" s="627"/>
      <c r="BU26" s="627"/>
      <c r="BV26" s="627"/>
      <c r="BW26" s="627"/>
      <c r="BX26" s="627"/>
      <c r="BY26" s="627"/>
      <c r="BZ26" s="627"/>
      <c r="CA26" s="627"/>
      <c r="CB26" s="631"/>
      <c r="CD26" s="620" t="s">
        <v>285</v>
      </c>
      <c r="CE26" s="621"/>
      <c r="CF26" s="621"/>
      <c r="CG26" s="621"/>
      <c r="CH26" s="621"/>
      <c r="CI26" s="621"/>
      <c r="CJ26" s="621"/>
      <c r="CK26" s="621"/>
      <c r="CL26" s="621"/>
      <c r="CM26" s="621"/>
      <c r="CN26" s="621"/>
      <c r="CO26" s="621"/>
      <c r="CP26" s="621"/>
      <c r="CQ26" s="622"/>
      <c r="CR26" s="623">
        <v>1018913</v>
      </c>
      <c r="CS26" s="624"/>
      <c r="CT26" s="624"/>
      <c r="CU26" s="624"/>
      <c r="CV26" s="624"/>
      <c r="CW26" s="624"/>
      <c r="CX26" s="624"/>
      <c r="CY26" s="625"/>
      <c r="CZ26" s="628">
        <v>13.4</v>
      </c>
      <c r="DA26" s="653"/>
      <c r="DB26" s="653"/>
      <c r="DC26" s="657"/>
      <c r="DD26" s="632">
        <v>942421</v>
      </c>
      <c r="DE26" s="624"/>
      <c r="DF26" s="624"/>
      <c r="DG26" s="624"/>
      <c r="DH26" s="624"/>
      <c r="DI26" s="624"/>
      <c r="DJ26" s="624"/>
      <c r="DK26" s="625"/>
      <c r="DL26" s="632" t="s">
        <v>122</v>
      </c>
      <c r="DM26" s="624"/>
      <c r="DN26" s="624"/>
      <c r="DO26" s="624"/>
      <c r="DP26" s="624"/>
      <c r="DQ26" s="624"/>
      <c r="DR26" s="624"/>
      <c r="DS26" s="624"/>
      <c r="DT26" s="624"/>
      <c r="DU26" s="624"/>
      <c r="DV26" s="625"/>
      <c r="DW26" s="628" t="s">
        <v>122</v>
      </c>
      <c r="DX26" s="653"/>
      <c r="DY26" s="653"/>
      <c r="DZ26" s="653"/>
      <c r="EA26" s="653"/>
      <c r="EB26" s="653"/>
      <c r="EC26" s="654"/>
    </row>
    <row r="27" spans="2:133" ht="11.25" customHeight="1" x14ac:dyDescent="0.2">
      <c r="B27" s="620" t="s">
        <v>286</v>
      </c>
      <c r="C27" s="621"/>
      <c r="D27" s="621"/>
      <c r="E27" s="621"/>
      <c r="F27" s="621"/>
      <c r="G27" s="621"/>
      <c r="H27" s="621"/>
      <c r="I27" s="621"/>
      <c r="J27" s="621"/>
      <c r="K27" s="621"/>
      <c r="L27" s="621"/>
      <c r="M27" s="621"/>
      <c r="N27" s="621"/>
      <c r="O27" s="621"/>
      <c r="P27" s="621"/>
      <c r="Q27" s="622"/>
      <c r="R27" s="623">
        <v>562</v>
      </c>
      <c r="S27" s="624"/>
      <c r="T27" s="624"/>
      <c r="U27" s="624"/>
      <c r="V27" s="624"/>
      <c r="W27" s="624"/>
      <c r="X27" s="624"/>
      <c r="Y27" s="625"/>
      <c r="Z27" s="626">
        <v>0</v>
      </c>
      <c r="AA27" s="626"/>
      <c r="AB27" s="626"/>
      <c r="AC27" s="626"/>
      <c r="AD27" s="627" t="s">
        <v>122</v>
      </c>
      <c r="AE27" s="627"/>
      <c r="AF27" s="627"/>
      <c r="AG27" s="627"/>
      <c r="AH27" s="627"/>
      <c r="AI27" s="627"/>
      <c r="AJ27" s="627"/>
      <c r="AK27" s="627"/>
      <c r="AL27" s="628" t="s">
        <v>122</v>
      </c>
      <c r="AM27" s="629"/>
      <c r="AN27" s="629"/>
      <c r="AO27" s="630"/>
      <c r="AP27" s="620" t="s">
        <v>287</v>
      </c>
      <c r="AQ27" s="621"/>
      <c r="AR27" s="621"/>
      <c r="AS27" s="621"/>
      <c r="AT27" s="621"/>
      <c r="AU27" s="621"/>
      <c r="AV27" s="621"/>
      <c r="AW27" s="621"/>
      <c r="AX27" s="621"/>
      <c r="AY27" s="621"/>
      <c r="AZ27" s="621"/>
      <c r="BA27" s="621"/>
      <c r="BB27" s="621"/>
      <c r="BC27" s="621"/>
      <c r="BD27" s="621"/>
      <c r="BE27" s="621"/>
      <c r="BF27" s="622"/>
      <c r="BG27" s="623">
        <v>2413123</v>
      </c>
      <c r="BH27" s="624"/>
      <c r="BI27" s="624"/>
      <c r="BJ27" s="624"/>
      <c r="BK27" s="624"/>
      <c r="BL27" s="624"/>
      <c r="BM27" s="624"/>
      <c r="BN27" s="625"/>
      <c r="BO27" s="626">
        <v>100</v>
      </c>
      <c r="BP27" s="626"/>
      <c r="BQ27" s="626"/>
      <c r="BR27" s="626"/>
      <c r="BS27" s="627">
        <v>13629</v>
      </c>
      <c r="BT27" s="627"/>
      <c r="BU27" s="627"/>
      <c r="BV27" s="627"/>
      <c r="BW27" s="627"/>
      <c r="BX27" s="627"/>
      <c r="BY27" s="627"/>
      <c r="BZ27" s="627"/>
      <c r="CA27" s="627"/>
      <c r="CB27" s="631"/>
      <c r="CD27" s="620" t="s">
        <v>288</v>
      </c>
      <c r="CE27" s="621"/>
      <c r="CF27" s="621"/>
      <c r="CG27" s="621"/>
      <c r="CH27" s="621"/>
      <c r="CI27" s="621"/>
      <c r="CJ27" s="621"/>
      <c r="CK27" s="621"/>
      <c r="CL27" s="621"/>
      <c r="CM27" s="621"/>
      <c r="CN27" s="621"/>
      <c r="CO27" s="621"/>
      <c r="CP27" s="621"/>
      <c r="CQ27" s="622"/>
      <c r="CR27" s="623">
        <v>1733937</v>
      </c>
      <c r="CS27" s="655"/>
      <c r="CT27" s="655"/>
      <c r="CU27" s="655"/>
      <c r="CV27" s="655"/>
      <c r="CW27" s="655"/>
      <c r="CX27" s="655"/>
      <c r="CY27" s="656"/>
      <c r="CZ27" s="628">
        <v>22.9</v>
      </c>
      <c r="DA27" s="653"/>
      <c r="DB27" s="653"/>
      <c r="DC27" s="657"/>
      <c r="DD27" s="632">
        <v>676311</v>
      </c>
      <c r="DE27" s="655"/>
      <c r="DF27" s="655"/>
      <c r="DG27" s="655"/>
      <c r="DH27" s="655"/>
      <c r="DI27" s="655"/>
      <c r="DJ27" s="655"/>
      <c r="DK27" s="656"/>
      <c r="DL27" s="632">
        <v>487543</v>
      </c>
      <c r="DM27" s="655"/>
      <c r="DN27" s="655"/>
      <c r="DO27" s="655"/>
      <c r="DP27" s="655"/>
      <c r="DQ27" s="655"/>
      <c r="DR27" s="655"/>
      <c r="DS27" s="655"/>
      <c r="DT27" s="655"/>
      <c r="DU27" s="655"/>
      <c r="DV27" s="656"/>
      <c r="DW27" s="628">
        <v>10</v>
      </c>
      <c r="DX27" s="653"/>
      <c r="DY27" s="653"/>
      <c r="DZ27" s="653"/>
      <c r="EA27" s="653"/>
      <c r="EB27" s="653"/>
      <c r="EC27" s="654"/>
    </row>
    <row r="28" spans="2:133" ht="11.25" customHeight="1" x14ac:dyDescent="0.2">
      <c r="B28" s="620" t="s">
        <v>289</v>
      </c>
      <c r="C28" s="621"/>
      <c r="D28" s="621"/>
      <c r="E28" s="621"/>
      <c r="F28" s="621"/>
      <c r="G28" s="621"/>
      <c r="H28" s="621"/>
      <c r="I28" s="621"/>
      <c r="J28" s="621"/>
      <c r="K28" s="621"/>
      <c r="L28" s="621"/>
      <c r="M28" s="621"/>
      <c r="N28" s="621"/>
      <c r="O28" s="621"/>
      <c r="P28" s="621"/>
      <c r="Q28" s="622"/>
      <c r="R28" s="623">
        <v>61150</v>
      </c>
      <c r="S28" s="624"/>
      <c r="T28" s="624"/>
      <c r="U28" s="624"/>
      <c r="V28" s="624"/>
      <c r="W28" s="624"/>
      <c r="X28" s="624"/>
      <c r="Y28" s="625"/>
      <c r="Z28" s="626">
        <v>0.8</v>
      </c>
      <c r="AA28" s="626"/>
      <c r="AB28" s="626"/>
      <c r="AC28" s="626"/>
      <c r="AD28" s="627">
        <v>27396</v>
      </c>
      <c r="AE28" s="627"/>
      <c r="AF28" s="627"/>
      <c r="AG28" s="627"/>
      <c r="AH28" s="627"/>
      <c r="AI28" s="627"/>
      <c r="AJ28" s="627"/>
      <c r="AK28" s="627"/>
      <c r="AL28" s="628">
        <v>0.6</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290</v>
      </c>
      <c r="CE28" s="621"/>
      <c r="CF28" s="621"/>
      <c r="CG28" s="621"/>
      <c r="CH28" s="621"/>
      <c r="CI28" s="621"/>
      <c r="CJ28" s="621"/>
      <c r="CK28" s="621"/>
      <c r="CL28" s="621"/>
      <c r="CM28" s="621"/>
      <c r="CN28" s="621"/>
      <c r="CO28" s="621"/>
      <c r="CP28" s="621"/>
      <c r="CQ28" s="622"/>
      <c r="CR28" s="623">
        <v>687198</v>
      </c>
      <c r="CS28" s="624"/>
      <c r="CT28" s="624"/>
      <c r="CU28" s="624"/>
      <c r="CV28" s="624"/>
      <c r="CW28" s="624"/>
      <c r="CX28" s="624"/>
      <c r="CY28" s="625"/>
      <c r="CZ28" s="628">
        <v>9.1</v>
      </c>
      <c r="DA28" s="653"/>
      <c r="DB28" s="653"/>
      <c r="DC28" s="657"/>
      <c r="DD28" s="632">
        <v>642686</v>
      </c>
      <c r="DE28" s="624"/>
      <c r="DF28" s="624"/>
      <c r="DG28" s="624"/>
      <c r="DH28" s="624"/>
      <c r="DI28" s="624"/>
      <c r="DJ28" s="624"/>
      <c r="DK28" s="625"/>
      <c r="DL28" s="632">
        <v>642686</v>
      </c>
      <c r="DM28" s="624"/>
      <c r="DN28" s="624"/>
      <c r="DO28" s="624"/>
      <c r="DP28" s="624"/>
      <c r="DQ28" s="624"/>
      <c r="DR28" s="624"/>
      <c r="DS28" s="624"/>
      <c r="DT28" s="624"/>
      <c r="DU28" s="624"/>
      <c r="DV28" s="625"/>
      <c r="DW28" s="628">
        <v>13.2</v>
      </c>
      <c r="DX28" s="653"/>
      <c r="DY28" s="653"/>
      <c r="DZ28" s="653"/>
      <c r="EA28" s="653"/>
      <c r="EB28" s="653"/>
      <c r="EC28" s="654"/>
    </row>
    <row r="29" spans="2:133" ht="11.25" customHeight="1" x14ac:dyDescent="0.2">
      <c r="B29" s="620" t="s">
        <v>291</v>
      </c>
      <c r="C29" s="621"/>
      <c r="D29" s="621"/>
      <c r="E29" s="621"/>
      <c r="F29" s="621"/>
      <c r="G29" s="621"/>
      <c r="H29" s="621"/>
      <c r="I29" s="621"/>
      <c r="J29" s="621"/>
      <c r="K29" s="621"/>
      <c r="L29" s="621"/>
      <c r="M29" s="621"/>
      <c r="N29" s="621"/>
      <c r="O29" s="621"/>
      <c r="P29" s="621"/>
      <c r="Q29" s="622"/>
      <c r="R29" s="623">
        <v>48389</v>
      </c>
      <c r="S29" s="624"/>
      <c r="T29" s="624"/>
      <c r="U29" s="624"/>
      <c r="V29" s="624"/>
      <c r="W29" s="624"/>
      <c r="X29" s="624"/>
      <c r="Y29" s="625"/>
      <c r="Z29" s="626">
        <v>0.6</v>
      </c>
      <c r="AA29" s="626"/>
      <c r="AB29" s="626"/>
      <c r="AC29" s="626"/>
      <c r="AD29" s="627" t="s">
        <v>122</v>
      </c>
      <c r="AE29" s="627"/>
      <c r="AF29" s="627"/>
      <c r="AG29" s="627"/>
      <c r="AH29" s="627"/>
      <c r="AI29" s="627"/>
      <c r="AJ29" s="627"/>
      <c r="AK29" s="627"/>
      <c r="AL29" s="628" t="s">
        <v>122</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59" t="s">
        <v>292</v>
      </c>
      <c r="CE29" s="660"/>
      <c r="CF29" s="620" t="s">
        <v>66</v>
      </c>
      <c r="CG29" s="621"/>
      <c r="CH29" s="621"/>
      <c r="CI29" s="621"/>
      <c r="CJ29" s="621"/>
      <c r="CK29" s="621"/>
      <c r="CL29" s="621"/>
      <c r="CM29" s="621"/>
      <c r="CN29" s="621"/>
      <c r="CO29" s="621"/>
      <c r="CP29" s="621"/>
      <c r="CQ29" s="622"/>
      <c r="CR29" s="623">
        <v>687042</v>
      </c>
      <c r="CS29" s="655"/>
      <c r="CT29" s="655"/>
      <c r="CU29" s="655"/>
      <c r="CV29" s="655"/>
      <c r="CW29" s="655"/>
      <c r="CX29" s="655"/>
      <c r="CY29" s="656"/>
      <c r="CZ29" s="628">
        <v>9.1</v>
      </c>
      <c r="DA29" s="653"/>
      <c r="DB29" s="653"/>
      <c r="DC29" s="657"/>
      <c r="DD29" s="632">
        <v>642530</v>
      </c>
      <c r="DE29" s="655"/>
      <c r="DF29" s="655"/>
      <c r="DG29" s="655"/>
      <c r="DH29" s="655"/>
      <c r="DI29" s="655"/>
      <c r="DJ29" s="655"/>
      <c r="DK29" s="656"/>
      <c r="DL29" s="632">
        <v>642530</v>
      </c>
      <c r="DM29" s="655"/>
      <c r="DN29" s="655"/>
      <c r="DO29" s="655"/>
      <c r="DP29" s="655"/>
      <c r="DQ29" s="655"/>
      <c r="DR29" s="655"/>
      <c r="DS29" s="655"/>
      <c r="DT29" s="655"/>
      <c r="DU29" s="655"/>
      <c r="DV29" s="656"/>
      <c r="DW29" s="628">
        <v>13.2</v>
      </c>
      <c r="DX29" s="653"/>
      <c r="DY29" s="653"/>
      <c r="DZ29" s="653"/>
      <c r="EA29" s="653"/>
      <c r="EB29" s="653"/>
      <c r="EC29" s="654"/>
    </row>
    <row r="30" spans="2:133" ht="11.25" customHeight="1" x14ac:dyDescent="0.2">
      <c r="B30" s="620" t="s">
        <v>293</v>
      </c>
      <c r="C30" s="621"/>
      <c r="D30" s="621"/>
      <c r="E30" s="621"/>
      <c r="F30" s="621"/>
      <c r="G30" s="621"/>
      <c r="H30" s="621"/>
      <c r="I30" s="621"/>
      <c r="J30" s="621"/>
      <c r="K30" s="621"/>
      <c r="L30" s="621"/>
      <c r="M30" s="621"/>
      <c r="N30" s="621"/>
      <c r="O30" s="621"/>
      <c r="P30" s="621"/>
      <c r="Q30" s="622"/>
      <c r="R30" s="623">
        <v>1108249</v>
      </c>
      <c r="S30" s="624"/>
      <c r="T30" s="624"/>
      <c r="U30" s="624"/>
      <c r="V30" s="624"/>
      <c r="W30" s="624"/>
      <c r="X30" s="624"/>
      <c r="Y30" s="625"/>
      <c r="Z30" s="626">
        <v>14.2</v>
      </c>
      <c r="AA30" s="626"/>
      <c r="AB30" s="626"/>
      <c r="AC30" s="626"/>
      <c r="AD30" s="627" t="s">
        <v>122</v>
      </c>
      <c r="AE30" s="627"/>
      <c r="AF30" s="627"/>
      <c r="AG30" s="627"/>
      <c r="AH30" s="627"/>
      <c r="AI30" s="627"/>
      <c r="AJ30" s="627"/>
      <c r="AK30" s="627"/>
      <c r="AL30" s="628" t="s">
        <v>122</v>
      </c>
      <c r="AM30" s="629"/>
      <c r="AN30" s="629"/>
      <c r="AO30" s="630"/>
      <c r="AP30" s="605" t="s">
        <v>211</v>
      </c>
      <c r="AQ30" s="606"/>
      <c r="AR30" s="606"/>
      <c r="AS30" s="606"/>
      <c r="AT30" s="606"/>
      <c r="AU30" s="606"/>
      <c r="AV30" s="606"/>
      <c r="AW30" s="606"/>
      <c r="AX30" s="606"/>
      <c r="AY30" s="606"/>
      <c r="AZ30" s="606"/>
      <c r="BA30" s="606"/>
      <c r="BB30" s="606"/>
      <c r="BC30" s="606"/>
      <c r="BD30" s="606"/>
      <c r="BE30" s="606"/>
      <c r="BF30" s="607"/>
      <c r="BG30" s="605" t="s">
        <v>294</v>
      </c>
      <c r="BH30" s="665"/>
      <c r="BI30" s="665"/>
      <c r="BJ30" s="665"/>
      <c r="BK30" s="665"/>
      <c r="BL30" s="665"/>
      <c r="BM30" s="665"/>
      <c r="BN30" s="665"/>
      <c r="BO30" s="665"/>
      <c r="BP30" s="665"/>
      <c r="BQ30" s="666"/>
      <c r="BR30" s="605" t="s">
        <v>295</v>
      </c>
      <c r="BS30" s="665"/>
      <c r="BT30" s="665"/>
      <c r="BU30" s="665"/>
      <c r="BV30" s="665"/>
      <c r="BW30" s="665"/>
      <c r="BX30" s="665"/>
      <c r="BY30" s="665"/>
      <c r="BZ30" s="665"/>
      <c r="CA30" s="665"/>
      <c r="CB30" s="666"/>
      <c r="CD30" s="661"/>
      <c r="CE30" s="662"/>
      <c r="CF30" s="620" t="s">
        <v>296</v>
      </c>
      <c r="CG30" s="621"/>
      <c r="CH30" s="621"/>
      <c r="CI30" s="621"/>
      <c r="CJ30" s="621"/>
      <c r="CK30" s="621"/>
      <c r="CL30" s="621"/>
      <c r="CM30" s="621"/>
      <c r="CN30" s="621"/>
      <c r="CO30" s="621"/>
      <c r="CP30" s="621"/>
      <c r="CQ30" s="622"/>
      <c r="CR30" s="623">
        <v>644566</v>
      </c>
      <c r="CS30" s="624"/>
      <c r="CT30" s="624"/>
      <c r="CU30" s="624"/>
      <c r="CV30" s="624"/>
      <c r="CW30" s="624"/>
      <c r="CX30" s="624"/>
      <c r="CY30" s="625"/>
      <c r="CZ30" s="628">
        <v>8.5</v>
      </c>
      <c r="DA30" s="653"/>
      <c r="DB30" s="653"/>
      <c r="DC30" s="657"/>
      <c r="DD30" s="632">
        <v>600054</v>
      </c>
      <c r="DE30" s="624"/>
      <c r="DF30" s="624"/>
      <c r="DG30" s="624"/>
      <c r="DH30" s="624"/>
      <c r="DI30" s="624"/>
      <c r="DJ30" s="624"/>
      <c r="DK30" s="625"/>
      <c r="DL30" s="632">
        <v>600054</v>
      </c>
      <c r="DM30" s="624"/>
      <c r="DN30" s="624"/>
      <c r="DO30" s="624"/>
      <c r="DP30" s="624"/>
      <c r="DQ30" s="624"/>
      <c r="DR30" s="624"/>
      <c r="DS30" s="624"/>
      <c r="DT30" s="624"/>
      <c r="DU30" s="624"/>
      <c r="DV30" s="625"/>
      <c r="DW30" s="628">
        <v>12.4</v>
      </c>
      <c r="DX30" s="653"/>
      <c r="DY30" s="653"/>
      <c r="DZ30" s="653"/>
      <c r="EA30" s="653"/>
      <c r="EB30" s="653"/>
      <c r="EC30" s="654"/>
    </row>
    <row r="31" spans="2:133" ht="11.25" customHeight="1" x14ac:dyDescent="0.2">
      <c r="B31" s="636" t="s">
        <v>297</v>
      </c>
      <c r="C31" s="637"/>
      <c r="D31" s="637"/>
      <c r="E31" s="637"/>
      <c r="F31" s="637"/>
      <c r="G31" s="637"/>
      <c r="H31" s="637"/>
      <c r="I31" s="637"/>
      <c r="J31" s="637"/>
      <c r="K31" s="637"/>
      <c r="L31" s="637"/>
      <c r="M31" s="637"/>
      <c r="N31" s="637"/>
      <c r="O31" s="637"/>
      <c r="P31" s="637"/>
      <c r="Q31" s="638"/>
      <c r="R31" s="623" t="s">
        <v>122</v>
      </c>
      <c r="S31" s="624"/>
      <c r="T31" s="624"/>
      <c r="U31" s="624"/>
      <c r="V31" s="624"/>
      <c r="W31" s="624"/>
      <c r="X31" s="624"/>
      <c r="Y31" s="625"/>
      <c r="Z31" s="626" t="s">
        <v>122</v>
      </c>
      <c r="AA31" s="626"/>
      <c r="AB31" s="626"/>
      <c r="AC31" s="626"/>
      <c r="AD31" s="627" t="s">
        <v>122</v>
      </c>
      <c r="AE31" s="627"/>
      <c r="AF31" s="627"/>
      <c r="AG31" s="627"/>
      <c r="AH31" s="627"/>
      <c r="AI31" s="627"/>
      <c r="AJ31" s="627"/>
      <c r="AK31" s="627"/>
      <c r="AL31" s="628" t="s">
        <v>122</v>
      </c>
      <c r="AM31" s="629"/>
      <c r="AN31" s="629"/>
      <c r="AO31" s="630"/>
      <c r="AP31" s="669" t="s">
        <v>298</v>
      </c>
      <c r="AQ31" s="670"/>
      <c r="AR31" s="670"/>
      <c r="AS31" s="670"/>
      <c r="AT31" s="675" t="s">
        <v>299</v>
      </c>
      <c r="AU31" s="206"/>
      <c r="AV31" s="206"/>
      <c r="AW31" s="206"/>
      <c r="AX31" s="609" t="s">
        <v>177</v>
      </c>
      <c r="AY31" s="610"/>
      <c r="AZ31" s="610"/>
      <c r="BA31" s="610"/>
      <c r="BB31" s="610"/>
      <c r="BC31" s="610"/>
      <c r="BD31" s="610"/>
      <c r="BE31" s="610"/>
      <c r="BF31" s="611"/>
      <c r="BG31" s="679">
        <v>99.3</v>
      </c>
      <c r="BH31" s="667"/>
      <c r="BI31" s="667"/>
      <c r="BJ31" s="667"/>
      <c r="BK31" s="667"/>
      <c r="BL31" s="667"/>
      <c r="BM31" s="618">
        <v>98.6</v>
      </c>
      <c r="BN31" s="667"/>
      <c r="BO31" s="667"/>
      <c r="BP31" s="667"/>
      <c r="BQ31" s="668"/>
      <c r="BR31" s="679">
        <v>99.1</v>
      </c>
      <c r="BS31" s="667"/>
      <c r="BT31" s="667"/>
      <c r="BU31" s="667"/>
      <c r="BV31" s="667"/>
      <c r="BW31" s="667"/>
      <c r="BX31" s="618">
        <v>98.1</v>
      </c>
      <c r="BY31" s="667"/>
      <c r="BZ31" s="667"/>
      <c r="CA31" s="667"/>
      <c r="CB31" s="668"/>
      <c r="CD31" s="661"/>
      <c r="CE31" s="662"/>
      <c r="CF31" s="620" t="s">
        <v>300</v>
      </c>
      <c r="CG31" s="621"/>
      <c r="CH31" s="621"/>
      <c r="CI31" s="621"/>
      <c r="CJ31" s="621"/>
      <c r="CK31" s="621"/>
      <c r="CL31" s="621"/>
      <c r="CM31" s="621"/>
      <c r="CN31" s="621"/>
      <c r="CO31" s="621"/>
      <c r="CP31" s="621"/>
      <c r="CQ31" s="622"/>
      <c r="CR31" s="623">
        <v>42476</v>
      </c>
      <c r="CS31" s="655"/>
      <c r="CT31" s="655"/>
      <c r="CU31" s="655"/>
      <c r="CV31" s="655"/>
      <c r="CW31" s="655"/>
      <c r="CX31" s="655"/>
      <c r="CY31" s="656"/>
      <c r="CZ31" s="628">
        <v>0.6</v>
      </c>
      <c r="DA31" s="653"/>
      <c r="DB31" s="653"/>
      <c r="DC31" s="657"/>
      <c r="DD31" s="632">
        <v>42476</v>
      </c>
      <c r="DE31" s="655"/>
      <c r="DF31" s="655"/>
      <c r="DG31" s="655"/>
      <c r="DH31" s="655"/>
      <c r="DI31" s="655"/>
      <c r="DJ31" s="655"/>
      <c r="DK31" s="656"/>
      <c r="DL31" s="632">
        <v>42476</v>
      </c>
      <c r="DM31" s="655"/>
      <c r="DN31" s="655"/>
      <c r="DO31" s="655"/>
      <c r="DP31" s="655"/>
      <c r="DQ31" s="655"/>
      <c r="DR31" s="655"/>
      <c r="DS31" s="655"/>
      <c r="DT31" s="655"/>
      <c r="DU31" s="655"/>
      <c r="DV31" s="656"/>
      <c r="DW31" s="628">
        <v>0.9</v>
      </c>
      <c r="DX31" s="653"/>
      <c r="DY31" s="653"/>
      <c r="DZ31" s="653"/>
      <c r="EA31" s="653"/>
      <c r="EB31" s="653"/>
      <c r="EC31" s="654"/>
    </row>
    <row r="32" spans="2:133" ht="11.25" customHeight="1" x14ac:dyDescent="0.2">
      <c r="B32" s="620" t="s">
        <v>301</v>
      </c>
      <c r="C32" s="621"/>
      <c r="D32" s="621"/>
      <c r="E32" s="621"/>
      <c r="F32" s="621"/>
      <c r="G32" s="621"/>
      <c r="H32" s="621"/>
      <c r="I32" s="621"/>
      <c r="J32" s="621"/>
      <c r="K32" s="621"/>
      <c r="L32" s="621"/>
      <c r="M32" s="621"/>
      <c r="N32" s="621"/>
      <c r="O32" s="621"/>
      <c r="P32" s="621"/>
      <c r="Q32" s="622"/>
      <c r="R32" s="623">
        <v>602418</v>
      </c>
      <c r="S32" s="624"/>
      <c r="T32" s="624"/>
      <c r="U32" s="624"/>
      <c r="V32" s="624"/>
      <c r="W32" s="624"/>
      <c r="X32" s="624"/>
      <c r="Y32" s="625"/>
      <c r="Z32" s="626">
        <v>7.7</v>
      </c>
      <c r="AA32" s="626"/>
      <c r="AB32" s="626"/>
      <c r="AC32" s="626"/>
      <c r="AD32" s="627" t="s">
        <v>122</v>
      </c>
      <c r="AE32" s="627"/>
      <c r="AF32" s="627"/>
      <c r="AG32" s="627"/>
      <c r="AH32" s="627"/>
      <c r="AI32" s="627"/>
      <c r="AJ32" s="627"/>
      <c r="AK32" s="627"/>
      <c r="AL32" s="628" t="s">
        <v>122</v>
      </c>
      <c r="AM32" s="629"/>
      <c r="AN32" s="629"/>
      <c r="AO32" s="630"/>
      <c r="AP32" s="671"/>
      <c r="AQ32" s="672"/>
      <c r="AR32" s="672"/>
      <c r="AS32" s="672"/>
      <c r="AT32" s="676"/>
      <c r="AU32" s="202" t="s">
        <v>302</v>
      </c>
      <c r="AX32" s="620" t="s">
        <v>303</v>
      </c>
      <c r="AY32" s="621"/>
      <c r="AZ32" s="621"/>
      <c r="BA32" s="621"/>
      <c r="BB32" s="621"/>
      <c r="BC32" s="621"/>
      <c r="BD32" s="621"/>
      <c r="BE32" s="621"/>
      <c r="BF32" s="622"/>
      <c r="BG32" s="680">
        <v>99.1</v>
      </c>
      <c r="BH32" s="655"/>
      <c r="BI32" s="655"/>
      <c r="BJ32" s="655"/>
      <c r="BK32" s="655"/>
      <c r="BL32" s="655"/>
      <c r="BM32" s="629">
        <v>97.8</v>
      </c>
      <c r="BN32" s="655"/>
      <c r="BO32" s="655"/>
      <c r="BP32" s="655"/>
      <c r="BQ32" s="678"/>
      <c r="BR32" s="680">
        <v>98.9</v>
      </c>
      <c r="BS32" s="655"/>
      <c r="BT32" s="655"/>
      <c r="BU32" s="655"/>
      <c r="BV32" s="655"/>
      <c r="BW32" s="655"/>
      <c r="BX32" s="629">
        <v>97.6</v>
      </c>
      <c r="BY32" s="655"/>
      <c r="BZ32" s="655"/>
      <c r="CA32" s="655"/>
      <c r="CB32" s="678"/>
      <c r="CD32" s="663"/>
      <c r="CE32" s="664"/>
      <c r="CF32" s="620" t="s">
        <v>304</v>
      </c>
      <c r="CG32" s="621"/>
      <c r="CH32" s="621"/>
      <c r="CI32" s="621"/>
      <c r="CJ32" s="621"/>
      <c r="CK32" s="621"/>
      <c r="CL32" s="621"/>
      <c r="CM32" s="621"/>
      <c r="CN32" s="621"/>
      <c r="CO32" s="621"/>
      <c r="CP32" s="621"/>
      <c r="CQ32" s="622"/>
      <c r="CR32" s="623">
        <v>156</v>
      </c>
      <c r="CS32" s="624"/>
      <c r="CT32" s="624"/>
      <c r="CU32" s="624"/>
      <c r="CV32" s="624"/>
      <c r="CW32" s="624"/>
      <c r="CX32" s="624"/>
      <c r="CY32" s="625"/>
      <c r="CZ32" s="628">
        <v>0</v>
      </c>
      <c r="DA32" s="653"/>
      <c r="DB32" s="653"/>
      <c r="DC32" s="657"/>
      <c r="DD32" s="632">
        <v>156</v>
      </c>
      <c r="DE32" s="624"/>
      <c r="DF32" s="624"/>
      <c r="DG32" s="624"/>
      <c r="DH32" s="624"/>
      <c r="DI32" s="624"/>
      <c r="DJ32" s="624"/>
      <c r="DK32" s="625"/>
      <c r="DL32" s="632">
        <v>156</v>
      </c>
      <c r="DM32" s="624"/>
      <c r="DN32" s="624"/>
      <c r="DO32" s="624"/>
      <c r="DP32" s="624"/>
      <c r="DQ32" s="624"/>
      <c r="DR32" s="624"/>
      <c r="DS32" s="624"/>
      <c r="DT32" s="624"/>
      <c r="DU32" s="624"/>
      <c r="DV32" s="625"/>
      <c r="DW32" s="628">
        <v>0</v>
      </c>
      <c r="DX32" s="653"/>
      <c r="DY32" s="653"/>
      <c r="DZ32" s="653"/>
      <c r="EA32" s="653"/>
      <c r="EB32" s="653"/>
      <c r="EC32" s="654"/>
    </row>
    <row r="33" spans="2:133" ht="11.25" customHeight="1" x14ac:dyDescent="0.2">
      <c r="B33" s="620" t="s">
        <v>305</v>
      </c>
      <c r="C33" s="621"/>
      <c r="D33" s="621"/>
      <c r="E33" s="621"/>
      <c r="F33" s="621"/>
      <c r="G33" s="621"/>
      <c r="H33" s="621"/>
      <c r="I33" s="621"/>
      <c r="J33" s="621"/>
      <c r="K33" s="621"/>
      <c r="L33" s="621"/>
      <c r="M33" s="621"/>
      <c r="N33" s="621"/>
      <c r="O33" s="621"/>
      <c r="P33" s="621"/>
      <c r="Q33" s="622"/>
      <c r="R33" s="623">
        <v>46986</v>
      </c>
      <c r="S33" s="624"/>
      <c r="T33" s="624"/>
      <c r="U33" s="624"/>
      <c r="V33" s="624"/>
      <c r="W33" s="624"/>
      <c r="X33" s="624"/>
      <c r="Y33" s="625"/>
      <c r="Z33" s="626">
        <v>0.6</v>
      </c>
      <c r="AA33" s="626"/>
      <c r="AB33" s="626"/>
      <c r="AC33" s="626"/>
      <c r="AD33" s="627">
        <v>192</v>
      </c>
      <c r="AE33" s="627"/>
      <c r="AF33" s="627"/>
      <c r="AG33" s="627"/>
      <c r="AH33" s="627"/>
      <c r="AI33" s="627"/>
      <c r="AJ33" s="627"/>
      <c r="AK33" s="627"/>
      <c r="AL33" s="628">
        <v>0</v>
      </c>
      <c r="AM33" s="629"/>
      <c r="AN33" s="629"/>
      <c r="AO33" s="630"/>
      <c r="AP33" s="673"/>
      <c r="AQ33" s="674"/>
      <c r="AR33" s="674"/>
      <c r="AS33" s="674"/>
      <c r="AT33" s="677"/>
      <c r="AU33" s="207"/>
      <c r="AV33" s="207"/>
      <c r="AW33" s="207"/>
      <c r="AX33" s="644" t="s">
        <v>306</v>
      </c>
      <c r="AY33" s="645"/>
      <c r="AZ33" s="645"/>
      <c r="BA33" s="645"/>
      <c r="BB33" s="645"/>
      <c r="BC33" s="645"/>
      <c r="BD33" s="645"/>
      <c r="BE33" s="645"/>
      <c r="BF33" s="646"/>
      <c r="BG33" s="681">
        <v>99.4</v>
      </c>
      <c r="BH33" s="682"/>
      <c r="BI33" s="682"/>
      <c r="BJ33" s="682"/>
      <c r="BK33" s="682"/>
      <c r="BL33" s="682"/>
      <c r="BM33" s="683">
        <v>99.1</v>
      </c>
      <c r="BN33" s="682"/>
      <c r="BO33" s="682"/>
      <c r="BP33" s="682"/>
      <c r="BQ33" s="684"/>
      <c r="BR33" s="681">
        <v>99.2</v>
      </c>
      <c r="BS33" s="682"/>
      <c r="BT33" s="682"/>
      <c r="BU33" s="682"/>
      <c r="BV33" s="682"/>
      <c r="BW33" s="682"/>
      <c r="BX33" s="683">
        <v>98.3</v>
      </c>
      <c r="BY33" s="682"/>
      <c r="BZ33" s="682"/>
      <c r="CA33" s="682"/>
      <c r="CB33" s="684"/>
      <c r="CD33" s="620" t="s">
        <v>307</v>
      </c>
      <c r="CE33" s="621"/>
      <c r="CF33" s="621"/>
      <c r="CG33" s="621"/>
      <c r="CH33" s="621"/>
      <c r="CI33" s="621"/>
      <c r="CJ33" s="621"/>
      <c r="CK33" s="621"/>
      <c r="CL33" s="621"/>
      <c r="CM33" s="621"/>
      <c r="CN33" s="621"/>
      <c r="CO33" s="621"/>
      <c r="CP33" s="621"/>
      <c r="CQ33" s="622"/>
      <c r="CR33" s="623">
        <v>3376845</v>
      </c>
      <c r="CS33" s="655"/>
      <c r="CT33" s="655"/>
      <c r="CU33" s="655"/>
      <c r="CV33" s="655"/>
      <c r="CW33" s="655"/>
      <c r="CX33" s="655"/>
      <c r="CY33" s="656"/>
      <c r="CZ33" s="628">
        <v>44.5</v>
      </c>
      <c r="DA33" s="653"/>
      <c r="DB33" s="653"/>
      <c r="DC33" s="657"/>
      <c r="DD33" s="632">
        <v>2705553</v>
      </c>
      <c r="DE33" s="655"/>
      <c r="DF33" s="655"/>
      <c r="DG33" s="655"/>
      <c r="DH33" s="655"/>
      <c r="DI33" s="655"/>
      <c r="DJ33" s="655"/>
      <c r="DK33" s="656"/>
      <c r="DL33" s="632">
        <v>2134423</v>
      </c>
      <c r="DM33" s="655"/>
      <c r="DN33" s="655"/>
      <c r="DO33" s="655"/>
      <c r="DP33" s="655"/>
      <c r="DQ33" s="655"/>
      <c r="DR33" s="655"/>
      <c r="DS33" s="655"/>
      <c r="DT33" s="655"/>
      <c r="DU33" s="655"/>
      <c r="DV33" s="656"/>
      <c r="DW33" s="628">
        <v>43.9</v>
      </c>
      <c r="DX33" s="653"/>
      <c r="DY33" s="653"/>
      <c r="DZ33" s="653"/>
      <c r="EA33" s="653"/>
      <c r="EB33" s="653"/>
      <c r="EC33" s="654"/>
    </row>
    <row r="34" spans="2:133" ht="11.25" customHeight="1" x14ac:dyDescent="0.2">
      <c r="B34" s="620" t="s">
        <v>308</v>
      </c>
      <c r="C34" s="621"/>
      <c r="D34" s="621"/>
      <c r="E34" s="621"/>
      <c r="F34" s="621"/>
      <c r="G34" s="621"/>
      <c r="H34" s="621"/>
      <c r="I34" s="621"/>
      <c r="J34" s="621"/>
      <c r="K34" s="621"/>
      <c r="L34" s="621"/>
      <c r="M34" s="621"/>
      <c r="N34" s="621"/>
      <c r="O34" s="621"/>
      <c r="P34" s="621"/>
      <c r="Q34" s="622"/>
      <c r="R34" s="623">
        <v>185860</v>
      </c>
      <c r="S34" s="624"/>
      <c r="T34" s="624"/>
      <c r="U34" s="624"/>
      <c r="V34" s="624"/>
      <c r="W34" s="624"/>
      <c r="X34" s="624"/>
      <c r="Y34" s="625"/>
      <c r="Z34" s="626">
        <v>2.4</v>
      </c>
      <c r="AA34" s="626"/>
      <c r="AB34" s="626"/>
      <c r="AC34" s="626"/>
      <c r="AD34" s="627" t="s">
        <v>122</v>
      </c>
      <c r="AE34" s="627"/>
      <c r="AF34" s="627"/>
      <c r="AG34" s="627"/>
      <c r="AH34" s="627"/>
      <c r="AI34" s="627"/>
      <c r="AJ34" s="627"/>
      <c r="AK34" s="627"/>
      <c r="AL34" s="628" t="s">
        <v>122</v>
      </c>
      <c r="AM34" s="629"/>
      <c r="AN34" s="629"/>
      <c r="AO34" s="630"/>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20" t="s">
        <v>309</v>
      </c>
      <c r="CE34" s="621"/>
      <c r="CF34" s="621"/>
      <c r="CG34" s="621"/>
      <c r="CH34" s="621"/>
      <c r="CI34" s="621"/>
      <c r="CJ34" s="621"/>
      <c r="CK34" s="621"/>
      <c r="CL34" s="621"/>
      <c r="CM34" s="621"/>
      <c r="CN34" s="621"/>
      <c r="CO34" s="621"/>
      <c r="CP34" s="621"/>
      <c r="CQ34" s="622"/>
      <c r="CR34" s="623">
        <v>1365414</v>
      </c>
      <c r="CS34" s="624"/>
      <c r="CT34" s="624"/>
      <c r="CU34" s="624"/>
      <c r="CV34" s="624"/>
      <c r="CW34" s="624"/>
      <c r="CX34" s="624"/>
      <c r="CY34" s="625"/>
      <c r="CZ34" s="628">
        <v>18</v>
      </c>
      <c r="DA34" s="653"/>
      <c r="DB34" s="653"/>
      <c r="DC34" s="657"/>
      <c r="DD34" s="632">
        <v>1066009</v>
      </c>
      <c r="DE34" s="624"/>
      <c r="DF34" s="624"/>
      <c r="DG34" s="624"/>
      <c r="DH34" s="624"/>
      <c r="DI34" s="624"/>
      <c r="DJ34" s="624"/>
      <c r="DK34" s="625"/>
      <c r="DL34" s="632">
        <v>929151</v>
      </c>
      <c r="DM34" s="624"/>
      <c r="DN34" s="624"/>
      <c r="DO34" s="624"/>
      <c r="DP34" s="624"/>
      <c r="DQ34" s="624"/>
      <c r="DR34" s="624"/>
      <c r="DS34" s="624"/>
      <c r="DT34" s="624"/>
      <c r="DU34" s="624"/>
      <c r="DV34" s="625"/>
      <c r="DW34" s="628">
        <v>19.100000000000001</v>
      </c>
      <c r="DX34" s="653"/>
      <c r="DY34" s="653"/>
      <c r="DZ34" s="653"/>
      <c r="EA34" s="653"/>
      <c r="EB34" s="653"/>
      <c r="EC34" s="654"/>
    </row>
    <row r="35" spans="2:133" ht="11.25" customHeight="1" x14ac:dyDescent="0.2">
      <c r="B35" s="620" t="s">
        <v>310</v>
      </c>
      <c r="C35" s="621"/>
      <c r="D35" s="621"/>
      <c r="E35" s="621"/>
      <c r="F35" s="621"/>
      <c r="G35" s="621"/>
      <c r="H35" s="621"/>
      <c r="I35" s="621"/>
      <c r="J35" s="621"/>
      <c r="K35" s="621"/>
      <c r="L35" s="621"/>
      <c r="M35" s="621"/>
      <c r="N35" s="621"/>
      <c r="O35" s="621"/>
      <c r="P35" s="621"/>
      <c r="Q35" s="622"/>
      <c r="R35" s="623">
        <v>5094</v>
      </c>
      <c r="S35" s="624"/>
      <c r="T35" s="624"/>
      <c r="U35" s="624"/>
      <c r="V35" s="624"/>
      <c r="W35" s="624"/>
      <c r="X35" s="624"/>
      <c r="Y35" s="625"/>
      <c r="Z35" s="626">
        <v>0.1</v>
      </c>
      <c r="AA35" s="626"/>
      <c r="AB35" s="626"/>
      <c r="AC35" s="626"/>
      <c r="AD35" s="627" t="s">
        <v>122</v>
      </c>
      <c r="AE35" s="627"/>
      <c r="AF35" s="627"/>
      <c r="AG35" s="627"/>
      <c r="AH35" s="627"/>
      <c r="AI35" s="627"/>
      <c r="AJ35" s="627"/>
      <c r="AK35" s="627"/>
      <c r="AL35" s="628" t="s">
        <v>122</v>
      </c>
      <c r="AM35" s="629"/>
      <c r="AN35" s="629"/>
      <c r="AO35" s="630"/>
      <c r="AP35" s="210"/>
      <c r="AQ35" s="605" t="s">
        <v>311</v>
      </c>
      <c r="AR35" s="606"/>
      <c r="AS35" s="606"/>
      <c r="AT35" s="606"/>
      <c r="AU35" s="606"/>
      <c r="AV35" s="606"/>
      <c r="AW35" s="606"/>
      <c r="AX35" s="606"/>
      <c r="AY35" s="606"/>
      <c r="AZ35" s="606"/>
      <c r="BA35" s="606"/>
      <c r="BB35" s="606"/>
      <c r="BC35" s="606"/>
      <c r="BD35" s="606"/>
      <c r="BE35" s="606"/>
      <c r="BF35" s="607"/>
      <c r="BG35" s="605" t="s">
        <v>312</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313</v>
      </c>
      <c r="CE35" s="621"/>
      <c r="CF35" s="621"/>
      <c r="CG35" s="621"/>
      <c r="CH35" s="621"/>
      <c r="CI35" s="621"/>
      <c r="CJ35" s="621"/>
      <c r="CK35" s="621"/>
      <c r="CL35" s="621"/>
      <c r="CM35" s="621"/>
      <c r="CN35" s="621"/>
      <c r="CO35" s="621"/>
      <c r="CP35" s="621"/>
      <c r="CQ35" s="622"/>
      <c r="CR35" s="623">
        <v>9031</v>
      </c>
      <c r="CS35" s="655"/>
      <c r="CT35" s="655"/>
      <c r="CU35" s="655"/>
      <c r="CV35" s="655"/>
      <c r="CW35" s="655"/>
      <c r="CX35" s="655"/>
      <c r="CY35" s="656"/>
      <c r="CZ35" s="628">
        <v>0.1</v>
      </c>
      <c r="DA35" s="653"/>
      <c r="DB35" s="653"/>
      <c r="DC35" s="657"/>
      <c r="DD35" s="632">
        <v>8421</v>
      </c>
      <c r="DE35" s="655"/>
      <c r="DF35" s="655"/>
      <c r="DG35" s="655"/>
      <c r="DH35" s="655"/>
      <c r="DI35" s="655"/>
      <c r="DJ35" s="655"/>
      <c r="DK35" s="656"/>
      <c r="DL35" s="632">
        <v>8421</v>
      </c>
      <c r="DM35" s="655"/>
      <c r="DN35" s="655"/>
      <c r="DO35" s="655"/>
      <c r="DP35" s="655"/>
      <c r="DQ35" s="655"/>
      <c r="DR35" s="655"/>
      <c r="DS35" s="655"/>
      <c r="DT35" s="655"/>
      <c r="DU35" s="655"/>
      <c r="DV35" s="656"/>
      <c r="DW35" s="628">
        <v>0.2</v>
      </c>
      <c r="DX35" s="653"/>
      <c r="DY35" s="653"/>
      <c r="DZ35" s="653"/>
      <c r="EA35" s="653"/>
      <c r="EB35" s="653"/>
      <c r="EC35" s="654"/>
    </row>
    <row r="36" spans="2:133" ht="11.25" customHeight="1" x14ac:dyDescent="0.2">
      <c r="B36" s="620" t="s">
        <v>314</v>
      </c>
      <c r="C36" s="621"/>
      <c r="D36" s="621"/>
      <c r="E36" s="621"/>
      <c r="F36" s="621"/>
      <c r="G36" s="621"/>
      <c r="H36" s="621"/>
      <c r="I36" s="621"/>
      <c r="J36" s="621"/>
      <c r="K36" s="621"/>
      <c r="L36" s="621"/>
      <c r="M36" s="621"/>
      <c r="N36" s="621"/>
      <c r="O36" s="621"/>
      <c r="P36" s="621"/>
      <c r="Q36" s="622"/>
      <c r="R36" s="623">
        <v>107766</v>
      </c>
      <c r="S36" s="624"/>
      <c r="T36" s="624"/>
      <c r="U36" s="624"/>
      <c r="V36" s="624"/>
      <c r="W36" s="624"/>
      <c r="X36" s="624"/>
      <c r="Y36" s="625"/>
      <c r="Z36" s="626">
        <v>1.4</v>
      </c>
      <c r="AA36" s="626"/>
      <c r="AB36" s="626"/>
      <c r="AC36" s="626"/>
      <c r="AD36" s="627" t="s">
        <v>122</v>
      </c>
      <c r="AE36" s="627"/>
      <c r="AF36" s="627"/>
      <c r="AG36" s="627"/>
      <c r="AH36" s="627"/>
      <c r="AI36" s="627"/>
      <c r="AJ36" s="627"/>
      <c r="AK36" s="627"/>
      <c r="AL36" s="628" t="s">
        <v>122</v>
      </c>
      <c r="AM36" s="629"/>
      <c r="AN36" s="629"/>
      <c r="AO36" s="630"/>
      <c r="AP36" s="210"/>
      <c r="AQ36" s="689" t="s">
        <v>315</v>
      </c>
      <c r="AR36" s="690"/>
      <c r="AS36" s="690"/>
      <c r="AT36" s="690"/>
      <c r="AU36" s="690"/>
      <c r="AV36" s="690"/>
      <c r="AW36" s="690"/>
      <c r="AX36" s="690"/>
      <c r="AY36" s="691"/>
      <c r="AZ36" s="612">
        <v>1361840</v>
      </c>
      <c r="BA36" s="613"/>
      <c r="BB36" s="613"/>
      <c r="BC36" s="613"/>
      <c r="BD36" s="613"/>
      <c r="BE36" s="613"/>
      <c r="BF36" s="685"/>
      <c r="BG36" s="609" t="s">
        <v>316</v>
      </c>
      <c r="BH36" s="610"/>
      <c r="BI36" s="610"/>
      <c r="BJ36" s="610"/>
      <c r="BK36" s="610"/>
      <c r="BL36" s="610"/>
      <c r="BM36" s="610"/>
      <c r="BN36" s="610"/>
      <c r="BO36" s="610"/>
      <c r="BP36" s="610"/>
      <c r="BQ36" s="610"/>
      <c r="BR36" s="610"/>
      <c r="BS36" s="610"/>
      <c r="BT36" s="610"/>
      <c r="BU36" s="611"/>
      <c r="BV36" s="612">
        <v>1603</v>
      </c>
      <c r="BW36" s="613"/>
      <c r="BX36" s="613"/>
      <c r="BY36" s="613"/>
      <c r="BZ36" s="613"/>
      <c r="CA36" s="613"/>
      <c r="CB36" s="685"/>
      <c r="CD36" s="620" t="s">
        <v>317</v>
      </c>
      <c r="CE36" s="621"/>
      <c r="CF36" s="621"/>
      <c r="CG36" s="621"/>
      <c r="CH36" s="621"/>
      <c r="CI36" s="621"/>
      <c r="CJ36" s="621"/>
      <c r="CK36" s="621"/>
      <c r="CL36" s="621"/>
      <c r="CM36" s="621"/>
      <c r="CN36" s="621"/>
      <c r="CO36" s="621"/>
      <c r="CP36" s="621"/>
      <c r="CQ36" s="622"/>
      <c r="CR36" s="623">
        <v>734336</v>
      </c>
      <c r="CS36" s="624"/>
      <c r="CT36" s="624"/>
      <c r="CU36" s="624"/>
      <c r="CV36" s="624"/>
      <c r="CW36" s="624"/>
      <c r="CX36" s="624"/>
      <c r="CY36" s="625"/>
      <c r="CZ36" s="628">
        <v>9.6999999999999993</v>
      </c>
      <c r="DA36" s="653"/>
      <c r="DB36" s="653"/>
      <c r="DC36" s="657"/>
      <c r="DD36" s="632">
        <v>630037</v>
      </c>
      <c r="DE36" s="624"/>
      <c r="DF36" s="624"/>
      <c r="DG36" s="624"/>
      <c r="DH36" s="624"/>
      <c r="DI36" s="624"/>
      <c r="DJ36" s="624"/>
      <c r="DK36" s="625"/>
      <c r="DL36" s="632">
        <v>509051</v>
      </c>
      <c r="DM36" s="624"/>
      <c r="DN36" s="624"/>
      <c r="DO36" s="624"/>
      <c r="DP36" s="624"/>
      <c r="DQ36" s="624"/>
      <c r="DR36" s="624"/>
      <c r="DS36" s="624"/>
      <c r="DT36" s="624"/>
      <c r="DU36" s="624"/>
      <c r="DV36" s="625"/>
      <c r="DW36" s="628">
        <v>10.5</v>
      </c>
      <c r="DX36" s="653"/>
      <c r="DY36" s="653"/>
      <c r="DZ36" s="653"/>
      <c r="EA36" s="653"/>
      <c r="EB36" s="653"/>
      <c r="EC36" s="654"/>
    </row>
    <row r="37" spans="2:133" ht="11.25" customHeight="1" x14ac:dyDescent="0.2">
      <c r="B37" s="620" t="s">
        <v>318</v>
      </c>
      <c r="C37" s="621"/>
      <c r="D37" s="621"/>
      <c r="E37" s="621"/>
      <c r="F37" s="621"/>
      <c r="G37" s="621"/>
      <c r="H37" s="621"/>
      <c r="I37" s="621"/>
      <c r="J37" s="621"/>
      <c r="K37" s="621"/>
      <c r="L37" s="621"/>
      <c r="M37" s="621"/>
      <c r="N37" s="621"/>
      <c r="O37" s="621"/>
      <c r="P37" s="621"/>
      <c r="Q37" s="622"/>
      <c r="R37" s="623">
        <v>221884</v>
      </c>
      <c r="S37" s="624"/>
      <c r="T37" s="624"/>
      <c r="U37" s="624"/>
      <c r="V37" s="624"/>
      <c r="W37" s="624"/>
      <c r="X37" s="624"/>
      <c r="Y37" s="625"/>
      <c r="Z37" s="626">
        <v>2.8</v>
      </c>
      <c r="AA37" s="626"/>
      <c r="AB37" s="626"/>
      <c r="AC37" s="626"/>
      <c r="AD37" s="627">
        <v>4322</v>
      </c>
      <c r="AE37" s="627"/>
      <c r="AF37" s="627"/>
      <c r="AG37" s="627"/>
      <c r="AH37" s="627"/>
      <c r="AI37" s="627"/>
      <c r="AJ37" s="627"/>
      <c r="AK37" s="627"/>
      <c r="AL37" s="628">
        <v>0.1</v>
      </c>
      <c r="AM37" s="629"/>
      <c r="AN37" s="629"/>
      <c r="AO37" s="630"/>
      <c r="AQ37" s="686" t="s">
        <v>319</v>
      </c>
      <c r="AR37" s="687"/>
      <c r="AS37" s="687"/>
      <c r="AT37" s="687"/>
      <c r="AU37" s="687"/>
      <c r="AV37" s="687"/>
      <c r="AW37" s="687"/>
      <c r="AX37" s="687"/>
      <c r="AY37" s="688"/>
      <c r="AZ37" s="623">
        <v>490000</v>
      </c>
      <c r="BA37" s="624"/>
      <c r="BB37" s="624"/>
      <c r="BC37" s="624"/>
      <c r="BD37" s="655"/>
      <c r="BE37" s="655"/>
      <c r="BF37" s="678"/>
      <c r="BG37" s="620" t="s">
        <v>320</v>
      </c>
      <c r="BH37" s="621"/>
      <c r="BI37" s="621"/>
      <c r="BJ37" s="621"/>
      <c r="BK37" s="621"/>
      <c r="BL37" s="621"/>
      <c r="BM37" s="621"/>
      <c r="BN37" s="621"/>
      <c r="BO37" s="621"/>
      <c r="BP37" s="621"/>
      <c r="BQ37" s="621"/>
      <c r="BR37" s="621"/>
      <c r="BS37" s="621"/>
      <c r="BT37" s="621"/>
      <c r="BU37" s="622"/>
      <c r="BV37" s="623">
        <v>1603</v>
      </c>
      <c r="BW37" s="624"/>
      <c r="BX37" s="624"/>
      <c r="BY37" s="624"/>
      <c r="BZ37" s="624"/>
      <c r="CA37" s="624"/>
      <c r="CB37" s="633"/>
      <c r="CD37" s="620" t="s">
        <v>321</v>
      </c>
      <c r="CE37" s="621"/>
      <c r="CF37" s="621"/>
      <c r="CG37" s="621"/>
      <c r="CH37" s="621"/>
      <c r="CI37" s="621"/>
      <c r="CJ37" s="621"/>
      <c r="CK37" s="621"/>
      <c r="CL37" s="621"/>
      <c r="CM37" s="621"/>
      <c r="CN37" s="621"/>
      <c r="CO37" s="621"/>
      <c r="CP37" s="621"/>
      <c r="CQ37" s="622"/>
      <c r="CR37" s="623">
        <v>22112</v>
      </c>
      <c r="CS37" s="655"/>
      <c r="CT37" s="655"/>
      <c r="CU37" s="655"/>
      <c r="CV37" s="655"/>
      <c r="CW37" s="655"/>
      <c r="CX37" s="655"/>
      <c r="CY37" s="656"/>
      <c r="CZ37" s="628">
        <v>0.3</v>
      </c>
      <c r="DA37" s="653"/>
      <c r="DB37" s="653"/>
      <c r="DC37" s="657"/>
      <c r="DD37" s="632">
        <v>22112</v>
      </c>
      <c r="DE37" s="655"/>
      <c r="DF37" s="655"/>
      <c r="DG37" s="655"/>
      <c r="DH37" s="655"/>
      <c r="DI37" s="655"/>
      <c r="DJ37" s="655"/>
      <c r="DK37" s="656"/>
      <c r="DL37" s="632">
        <v>22112</v>
      </c>
      <c r="DM37" s="655"/>
      <c r="DN37" s="655"/>
      <c r="DO37" s="655"/>
      <c r="DP37" s="655"/>
      <c r="DQ37" s="655"/>
      <c r="DR37" s="655"/>
      <c r="DS37" s="655"/>
      <c r="DT37" s="655"/>
      <c r="DU37" s="655"/>
      <c r="DV37" s="656"/>
      <c r="DW37" s="628">
        <v>0.5</v>
      </c>
      <c r="DX37" s="653"/>
      <c r="DY37" s="653"/>
      <c r="DZ37" s="653"/>
      <c r="EA37" s="653"/>
      <c r="EB37" s="653"/>
      <c r="EC37" s="654"/>
    </row>
    <row r="38" spans="2:133" ht="11.25" customHeight="1" x14ac:dyDescent="0.2">
      <c r="B38" s="620" t="s">
        <v>322</v>
      </c>
      <c r="C38" s="621"/>
      <c r="D38" s="621"/>
      <c r="E38" s="621"/>
      <c r="F38" s="621"/>
      <c r="G38" s="621"/>
      <c r="H38" s="621"/>
      <c r="I38" s="621"/>
      <c r="J38" s="621"/>
      <c r="K38" s="621"/>
      <c r="L38" s="621"/>
      <c r="M38" s="621"/>
      <c r="N38" s="621"/>
      <c r="O38" s="621"/>
      <c r="P38" s="621"/>
      <c r="Q38" s="622"/>
      <c r="R38" s="623">
        <v>106100</v>
      </c>
      <c r="S38" s="624"/>
      <c r="T38" s="624"/>
      <c r="U38" s="624"/>
      <c r="V38" s="624"/>
      <c r="W38" s="624"/>
      <c r="X38" s="624"/>
      <c r="Y38" s="625"/>
      <c r="Z38" s="626">
        <v>1.4</v>
      </c>
      <c r="AA38" s="626"/>
      <c r="AB38" s="626"/>
      <c r="AC38" s="626"/>
      <c r="AD38" s="627" t="s">
        <v>122</v>
      </c>
      <c r="AE38" s="627"/>
      <c r="AF38" s="627"/>
      <c r="AG38" s="627"/>
      <c r="AH38" s="627"/>
      <c r="AI38" s="627"/>
      <c r="AJ38" s="627"/>
      <c r="AK38" s="627"/>
      <c r="AL38" s="628" t="s">
        <v>122</v>
      </c>
      <c r="AM38" s="629"/>
      <c r="AN38" s="629"/>
      <c r="AO38" s="630"/>
      <c r="AQ38" s="686" t="s">
        <v>323</v>
      </c>
      <c r="AR38" s="687"/>
      <c r="AS38" s="687"/>
      <c r="AT38" s="687"/>
      <c r="AU38" s="687"/>
      <c r="AV38" s="687"/>
      <c r="AW38" s="687"/>
      <c r="AX38" s="687"/>
      <c r="AY38" s="688"/>
      <c r="AZ38" s="623" t="s">
        <v>122</v>
      </c>
      <c r="BA38" s="624"/>
      <c r="BB38" s="624"/>
      <c r="BC38" s="624"/>
      <c r="BD38" s="655"/>
      <c r="BE38" s="655"/>
      <c r="BF38" s="678"/>
      <c r="BG38" s="620" t="s">
        <v>324</v>
      </c>
      <c r="BH38" s="621"/>
      <c r="BI38" s="621"/>
      <c r="BJ38" s="621"/>
      <c r="BK38" s="621"/>
      <c r="BL38" s="621"/>
      <c r="BM38" s="621"/>
      <c r="BN38" s="621"/>
      <c r="BO38" s="621"/>
      <c r="BP38" s="621"/>
      <c r="BQ38" s="621"/>
      <c r="BR38" s="621"/>
      <c r="BS38" s="621"/>
      <c r="BT38" s="621"/>
      <c r="BU38" s="622"/>
      <c r="BV38" s="623">
        <v>1976</v>
      </c>
      <c r="BW38" s="624"/>
      <c r="BX38" s="624"/>
      <c r="BY38" s="624"/>
      <c r="BZ38" s="624"/>
      <c r="CA38" s="624"/>
      <c r="CB38" s="633"/>
      <c r="CD38" s="620" t="s">
        <v>325</v>
      </c>
      <c r="CE38" s="621"/>
      <c r="CF38" s="621"/>
      <c r="CG38" s="621"/>
      <c r="CH38" s="621"/>
      <c r="CI38" s="621"/>
      <c r="CJ38" s="621"/>
      <c r="CK38" s="621"/>
      <c r="CL38" s="621"/>
      <c r="CM38" s="621"/>
      <c r="CN38" s="621"/>
      <c r="CO38" s="621"/>
      <c r="CP38" s="621"/>
      <c r="CQ38" s="622"/>
      <c r="CR38" s="623">
        <v>871840</v>
      </c>
      <c r="CS38" s="624"/>
      <c r="CT38" s="624"/>
      <c r="CU38" s="624"/>
      <c r="CV38" s="624"/>
      <c r="CW38" s="624"/>
      <c r="CX38" s="624"/>
      <c r="CY38" s="625"/>
      <c r="CZ38" s="628">
        <v>11.5</v>
      </c>
      <c r="DA38" s="653"/>
      <c r="DB38" s="653"/>
      <c r="DC38" s="657"/>
      <c r="DD38" s="632">
        <v>703308</v>
      </c>
      <c r="DE38" s="624"/>
      <c r="DF38" s="624"/>
      <c r="DG38" s="624"/>
      <c r="DH38" s="624"/>
      <c r="DI38" s="624"/>
      <c r="DJ38" s="624"/>
      <c r="DK38" s="625"/>
      <c r="DL38" s="632">
        <v>665089</v>
      </c>
      <c r="DM38" s="624"/>
      <c r="DN38" s="624"/>
      <c r="DO38" s="624"/>
      <c r="DP38" s="624"/>
      <c r="DQ38" s="624"/>
      <c r="DR38" s="624"/>
      <c r="DS38" s="624"/>
      <c r="DT38" s="624"/>
      <c r="DU38" s="624"/>
      <c r="DV38" s="625"/>
      <c r="DW38" s="628">
        <v>13.7</v>
      </c>
      <c r="DX38" s="653"/>
      <c r="DY38" s="653"/>
      <c r="DZ38" s="653"/>
      <c r="EA38" s="653"/>
      <c r="EB38" s="653"/>
      <c r="EC38" s="654"/>
    </row>
    <row r="39" spans="2:133" ht="11.25" customHeight="1" x14ac:dyDescent="0.2">
      <c r="B39" s="620" t="s">
        <v>326</v>
      </c>
      <c r="C39" s="621"/>
      <c r="D39" s="621"/>
      <c r="E39" s="621"/>
      <c r="F39" s="621"/>
      <c r="G39" s="621"/>
      <c r="H39" s="621"/>
      <c r="I39" s="621"/>
      <c r="J39" s="621"/>
      <c r="K39" s="621"/>
      <c r="L39" s="621"/>
      <c r="M39" s="621"/>
      <c r="N39" s="621"/>
      <c r="O39" s="621"/>
      <c r="P39" s="621"/>
      <c r="Q39" s="622"/>
      <c r="R39" s="623" t="s">
        <v>122</v>
      </c>
      <c r="S39" s="624"/>
      <c r="T39" s="624"/>
      <c r="U39" s="624"/>
      <c r="V39" s="624"/>
      <c r="W39" s="624"/>
      <c r="X39" s="624"/>
      <c r="Y39" s="625"/>
      <c r="Z39" s="626" t="s">
        <v>122</v>
      </c>
      <c r="AA39" s="626"/>
      <c r="AB39" s="626"/>
      <c r="AC39" s="626"/>
      <c r="AD39" s="627" t="s">
        <v>122</v>
      </c>
      <c r="AE39" s="627"/>
      <c r="AF39" s="627"/>
      <c r="AG39" s="627"/>
      <c r="AH39" s="627"/>
      <c r="AI39" s="627"/>
      <c r="AJ39" s="627"/>
      <c r="AK39" s="627"/>
      <c r="AL39" s="628" t="s">
        <v>122</v>
      </c>
      <c r="AM39" s="629"/>
      <c r="AN39" s="629"/>
      <c r="AO39" s="630"/>
      <c r="AQ39" s="686" t="s">
        <v>327</v>
      </c>
      <c r="AR39" s="687"/>
      <c r="AS39" s="687"/>
      <c r="AT39" s="687"/>
      <c r="AU39" s="687"/>
      <c r="AV39" s="687"/>
      <c r="AW39" s="687"/>
      <c r="AX39" s="687"/>
      <c r="AY39" s="688"/>
      <c r="AZ39" s="623" t="s">
        <v>122</v>
      </c>
      <c r="BA39" s="624"/>
      <c r="BB39" s="624"/>
      <c r="BC39" s="624"/>
      <c r="BD39" s="655"/>
      <c r="BE39" s="655"/>
      <c r="BF39" s="678"/>
      <c r="BG39" s="620" t="s">
        <v>328</v>
      </c>
      <c r="BH39" s="621"/>
      <c r="BI39" s="621"/>
      <c r="BJ39" s="621"/>
      <c r="BK39" s="621"/>
      <c r="BL39" s="621"/>
      <c r="BM39" s="621"/>
      <c r="BN39" s="621"/>
      <c r="BO39" s="621"/>
      <c r="BP39" s="621"/>
      <c r="BQ39" s="621"/>
      <c r="BR39" s="621"/>
      <c r="BS39" s="621"/>
      <c r="BT39" s="621"/>
      <c r="BU39" s="622"/>
      <c r="BV39" s="623">
        <v>2924</v>
      </c>
      <c r="BW39" s="624"/>
      <c r="BX39" s="624"/>
      <c r="BY39" s="624"/>
      <c r="BZ39" s="624"/>
      <c r="CA39" s="624"/>
      <c r="CB39" s="633"/>
      <c r="CD39" s="620" t="s">
        <v>329</v>
      </c>
      <c r="CE39" s="621"/>
      <c r="CF39" s="621"/>
      <c r="CG39" s="621"/>
      <c r="CH39" s="621"/>
      <c r="CI39" s="621"/>
      <c r="CJ39" s="621"/>
      <c r="CK39" s="621"/>
      <c r="CL39" s="621"/>
      <c r="CM39" s="621"/>
      <c r="CN39" s="621"/>
      <c r="CO39" s="621"/>
      <c r="CP39" s="621"/>
      <c r="CQ39" s="622"/>
      <c r="CR39" s="623">
        <v>236224</v>
      </c>
      <c r="CS39" s="655"/>
      <c r="CT39" s="655"/>
      <c r="CU39" s="655"/>
      <c r="CV39" s="655"/>
      <c r="CW39" s="655"/>
      <c r="CX39" s="655"/>
      <c r="CY39" s="656"/>
      <c r="CZ39" s="628">
        <v>3.1</v>
      </c>
      <c r="DA39" s="653"/>
      <c r="DB39" s="653"/>
      <c r="DC39" s="657"/>
      <c r="DD39" s="632">
        <v>137778</v>
      </c>
      <c r="DE39" s="655"/>
      <c r="DF39" s="655"/>
      <c r="DG39" s="655"/>
      <c r="DH39" s="655"/>
      <c r="DI39" s="655"/>
      <c r="DJ39" s="655"/>
      <c r="DK39" s="656"/>
      <c r="DL39" s="632" t="s">
        <v>122</v>
      </c>
      <c r="DM39" s="655"/>
      <c r="DN39" s="655"/>
      <c r="DO39" s="655"/>
      <c r="DP39" s="655"/>
      <c r="DQ39" s="655"/>
      <c r="DR39" s="655"/>
      <c r="DS39" s="655"/>
      <c r="DT39" s="655"/>
      <c r="DU39" s="655"/>
      <c r="DV39" s="656"/>
      <c r="DW39" s="628" t="s">
        <v>122</v>
      </c>
      <c r="DX39" s="653"/>
      <c r="DY39" s="653"/>
      <c r="DZ39" s="653"/>
      <c r="EA39" s="653"/>
      <c r="EB39" s="653"/>
      <c r="EC39" s="654"/>
    </row>
    <row r="40" spans="2:133" ht="11.25" customHeight="1" x14ac:dyDescent="0.2">
      <c r="B40" s="620" t="s">
        <v>330</v>
      </c>
      <c r="C40" s="621"/>
      <c r="D40" s="621"/>
      <c r="E40" s="621"/>
      <c r="F40" s="621"/>
      <c r="G40" s="621"/>
      <c r="H40" s="621"/>
      <c r="I40" s="621"/>
      <c r="J40" s="621"/>
      <c r="K40" s="621"/>
      <c r="L40" s="621"/>
      <c r="M40" s="621"/>
      <c r="N40" s="621"/>
      <c r="O40" s="621"/>
      <c r="P40" s="621"/>
      <c r="Q40" s="622"/>
      <c r="R40" s="623" t="s">
        <v>122</v>
      </c>
      <c r="S40" s="624"/>
      <c r="T40" s="624"/>
      <c r="U40" s="624"/>
      <c r="V40" s="624"/>
      <c r="W40" s="624"/>
      <c r="X40" s="624"/>
      <c r="Y40" s="625"/>
      <c r="Z40" s="626" t="s">
        <v>122</v>
      </c>
      <c r="AA40" s="626"/>
      <c r="AB40" s="626"/>
      <c r="AC40" s="626"/>
      <c r="AD40" s="627" t="s">
        <v>122</v>
      </c>
      <c r="AE40" s="627"/>
      <c r="AF40" s="627"/>
      <c r="AG40" s="627"/>
      <c r="AH40" s="627"/>
      <c r="AI40" s="627"/>
      <c r="AJ40" s="627"/>
      <c r="AK40" s="627"/>
      <c r="AL40" s="628" t="s">
        <v>122</v>
      </c>
      <c r="AM40" s="629"/>
      <c r="AN40" s="629"/>
      <c r="AO40" s="630"/>
      <c r="AQ40" s="686" t="s">
        <v>331</v>
      </c>
      <c r="AR40" s="687"/>
      <c r="AS40" s="687"/>
      <c r="AT40" s="687"/>
      <c r="AU40" s="687"/>
      <c r="AV40" s="687"/>
      <c r="AW40" s="687"/>
      <c r="AX40" s="687"/>
      <c r="AY40" s="688"/>
      <c r="AZ40" s="623" t="s">
        <v>122</v>
      </c>
      <c r="BA40" s="624"/>
      <c r="BB40" s="624"/>
      <c r="BC40" s="624"/>
      <c r="BD40" s="655"/>
      <c r="BE40" s="655"/>
      <c r="BF40" s="678"/>
      <c r="BG40" s="671" t="s">
        <v>332</v>
      </c>
      <c r="BH40" s="672"/>
      <c r="BI40" s="672"/>
      <c r="BJ40" s="672"/>
      <c r="BK40" s="672"/>
      <c r="BL40" s="211"/>
      <c r="BM40" s="621" t="s">
        <v>333</v>
      </c>
      <c r="BN40" s="621"/>
      <c r="BO40" s="621"/>
      <c r="BP40" s="621"/>
      <c r="BQ40" s="621"/>
      <c r="BR40" s="621"/>
      <c r="BS40" s="621"/>
      <c r="BT40" s="621"/>
      <c r="BU40" s="622"/>
      <c r="BV40" s="623">
        <v>112</v>
      </c>
      <c r="BW40" s="624"/>
      <c r="BX40" s="624"/>
      <c r="BY40" s="624"/>
      <c r="BZ40" s="624"/>
      <c r="CA40" s="624"/>
      <c r="CB40" s="633"/>
      <c r="CD40" s="620" t="s">
        <v>334</v>
      </c>
      <c r="CE40" s="621"/>
      <c r="CF40" s="621"/>
      <c r="CG40" s="621"/>
      <c r="CH40" s="621"/>
      <c r="CI40" s="621"/>
      <c r="CJ40" s="621"/>
      <c r="CK40" s="621"/>
      <c r="CL40" s="621"/>
      <c r="CM40" s="621"/>
      <c r="CN40" s="621"/>
      <c r="CO40" s="621"/>
      <c r="CP40" s="621"/>
      <c r="CQ40" s="622"/>
      <c r="CR40" s="623">
        <v>160000</v>
      </c>
      <c r="CS40" s="624"/>
      <c r="CT40" s="624"/>
      <c r="CU40" s="624"/>
      <c r="CV40" s="624"/>
      <c r="CW40" s="624"/>
      <c r="CX40" s="624"/>
      <c r="CY40" s="625"/>
      <c r="CZ40" s="628">
        <v>2.1</v>
      </c>
      <c r="DA40" s="653"/>
      <c r="DB40" s="653"/>
      <c r="DC40" s="657"/>
      <c r="DD40" s="632">
        <v>160000</v>
      </c>
      <c r="DE40" s="624"/>
      <c r="DF40" s="624"/>
      <c r="DG40" s="624"/>
      <c r="DH40" s="624"/>
      <c r="DI40" s="624"/>
      <c r="DJ40" s="624"/>
      <c r="DK40" s="625"/>
      <c r="DL40" s="632">
        <v>22711</v>
      </c>
      <c r="DM40" s="624"/>
      <c r="DN40" s="624"/>
      <c r="DO40" s="624"/>
      <c r="DP40" s="624"/>
      <c r="DQ40" s="624"/>
      <c r="DR40" s="624"/>
      <c r="DS40" s="624"/>
      <c r="DT40" s="624"/>
      <c r="DU40" s="624"/>
      <c r="DV40" s="625"/>
      <c r="DW40" s="628">
        <v>0.5</v>
      </c>
      <c r="DX40" s="653"/>
      <c r="DY40" s="653"/>
      <c r="DZ40" s="653"/>
      <c r="EA40" s="653"/>
      <c r="EB40" s="653"/>
      <c r="EC40" s="654"/>
    </row>
    <row r="41" spans="2:133" ht="11.25" customHeight="1" x14ac:dyDescent="0.2">
      <c r="B41" s="644" t="s">
        <v>335</v>
      </c>
      <c r="C41" s="645"/>
      <c r="D41" s="645"/>
      <c r="E41" s="645"/>
      <c r="F41" s="645"/>
      <c r="G41" s="645"/>
      <c r="H41" s="645"/>
      <c r="I41" s="645"/>
      <c r="J41" s="645"/>
      <c r="K41" s="645"/>
      <c r="L41" s="645"/>
      <c r="M41" s="645"/>
      <c r="N41" s="645"/>
      <c r="O41" s="645"/>
      <c r="P41" s="645"/>
      <c r="Q41" s="646"/>
      <c r="R41" s="695">
        <v>7789032</v>
      </c>
      <c r="S41" s="696"/>
      <c r="T41" s="696"/>
      <c r="U41" s="696"/>
      <c r="V41" s="696"/>
      <c r="W41" s="696"/>
      <c r="X41" s="696"/>
      <c r="Y41" s="700"/>
      <c r="Z41" s="701">
        <v>100</v>
      </c>
      <c r="AA41" s="701"/>
      <c r="AB41" s="701"/>
      <c r="AC41" s="701"/>
      <c r="AD41" s="702">
        <v>4856741</v>
      </c>
      <c r="AE41" s="702"/>
      <c r="AF41" s="702"/>
      <c r="AG41" s="702"/>
      <c r="AH41" s="702"/>
      <c r="AI41" s="702"/>
      <c r="AJ41" s="702"/>
      <c r="AK41" s="702"/>
      <c r="AL41" s="703">
        <v>100</v>
      </c>
      <c r="AM41" s="683"/>
      <c r="AN41" s="683"/>
      <c r="AO41" s="704"/>
      <c r="AQ41" s="686" t="s">
        <v>336</v>
      </c>
      <c r="AR41" s="687"/>
      <c r="AS41" s="687"/>
      <c r="AT41" s="687"/>
      <c r="AU41" s="687"/>
      <c r="AV41" s="687"/>
      <c r="AW41" s="687"/>
      <c r="AX41" s="687"/>
      <c r="AY41" s="688"/>
      <c r="AZ41" s="623">
        <v>221102</v>
      </c>
      <c r="BA41" s="624"/>
      <c r="BB41" s="624"/>
      <c r="BC41" s="624"/>
      <c r="BD41" s="655"/>
      <c r="BE41" s="655"/>
      <c r="BF41" s="678"/>
      <c r="BG41" s="671"/>
      <c r="BH41" s="672"/>
      <c r="BI41" s="672"/>
      <c r="BJ41" s="672"/>
      <c r="BK41" s="672"/>
      <c r="BL41" s="211"/>
      <c r="BM41" s="621" t="s">
        <v>337</v>
      </c>
      <c r="BN41" s="621"/>
      <c r="BO41" s="621"/>
      <c r="BP41" s="621"/>
      <c r="BQ41" s="621"/>
      <c r="BR41" s="621"/>
      <c r="BS41" s="621"/>
      <c r="BT41" s="621"/>
      <c r="BU41" s="622"/>
      <c r="BV41" s="623">
        <v>1</v>
      </c>
      <c r="BW41" s="624"/>
      <c r="BX41" s="624"/>
      <c r="BY41" s="624"/>
      <c r="BZ41" s="624"/>
      <c r="CA41" s="624"/>
      <c r="CB41" s="633"/>
      <c r="CD41" s="620" t="s">
        <v>338</v>
      </c>
      <c r="CE41" s="621"/>
      <c r="CF41" s="621"/>
      <c r="CG41" s="621"/>
      <c r="CH41" s="621"/>
      <c r="CI41" s="621"/>
      <c r="CJ41" s="621"/>
      <c r="CK41" s="621"/>
      <c r="CL41" s="621"/>
      <c r="CM41" s="621"/>
      <c r="CN41" s="621"/>
      <c r="CO41" s="621"/>
      <c r="CP41" s="621"/>
      <c r="CQ41" s="622"/>
      <c r="CR41" s="623" t="s">
        <v>122</v>
      </c>
      <c r="CS41" s="655"/>
      <c r="CT41" s="655"/>
      <c r="CU41" s="655"/>
      <c r="CV41" s="655"/>
      <c r="CW41" s="655"/>
      <c r="CX41" s="655"/>
      <c r="CY41" s="656"/>
      <c r="CZ41" s="628" t="s">
        <v>122</v>
      </c>
      <c r="DA41" s="653"/>
      <c r="DB41" s="653"/>
      <c r="DC41" s="657"/>
      <c r="DD41" s="632" t="s">
        <v>122</v>
      </c>
      <c r="DE41" s="655"/>
      <c r="DF41" s="655"/>
      <c r="DG41" s="655"/>
      <c r="DH41" s="655"/>
      <c r="DI41" s="655"/>
      <c r="DJ41" s="655"/>
      <c r="DK41" s="656"/>
      <c r="DL41" s="706"/>
      <c r="DM41" s="707"/>
      <c r="DN41" s="707"/>
      <c r="DO41" s="707"/>
      <c r="DP41" s="707"/>
      <c r="DQ41" s="707"/>
      <c r="DR41" s="707"/>
      <c r="DS41" s="707"/>
      <c r="DT41" s="707"/>
      <c r="DU41" s="707"/>
      <c r="DV41" s="708"/>
      <c r="DW41" s="697"/>
      <c r="DX41" s="698"/>
      <c r="DY41" s="698"/>
      <c r="DZ41" s="698"/>
      <c r="EA41" s="698"/>
      <c r="EB41" s="698"/>
      <c r="EC41" s="699"/>
    </row>
    <row r="42" spans="2:133" ht="11.25" customHeight="1" x14ac:dyDescent="0.2">
      <c r="AQ42" s="692" t="s">
        <v>339</v>
      </c>
      <c r="AR42" s="693"/>
      <c r="AS42" s="693"/>
      <c r="AT42" s="693"/>
      <c r="AU42" s="693"/>
      <c r="AV42" s="693"/>
      <c r="AW42" s="693"/>
      <c r="AX42" s="693"/>
      <c r="AY42" s="694"/>
      <c r="AZ42" s="695">
        <v>650738</v>
      </c>
      <c r="BA42" s="696"/>
      <c r="BB42" s="696"/>
      <c r="BC42" s="696"/>
      <c r="BD42" s="682"/>
      <c r="BE42" s="682"/>
      <c r="BF42" s="684"/>
      <c r="BG42" s="673"/>
      <c r="BH42" s="674"/>
      <c r="BI42" s="674"/>
      <c r="BJ42" s="674"/>
      <c r="BK42" s="674"/>
      <c r="BL42" s="212"/>
      <c r="BM42" s="645" t="s">
        <v>340</v>
      </c>
      <c r="BN42" s="645"/>
      <c r="BO42" s="645"/>
      <c r="BP42" s="645"/>
      <c r="BQ42" s="645"/>
      <c r="BR42" s="645"/>
      <c r="BS42" s="645"/>
      <c r="BT42" s="645"/>
      <c r="BU42" s="646"/>
      <c r="BV42" s="695">
        <v>391</v>
      </c>
      <c r="BW42" s="696"/>
      <c r="BX42" s="696"/>
      <c r="BY42" s="696"/>
      <c r="BZ42" s="696"/>
      <c r="CA42" s="696"/>
      <c r="CB42" s="705"/>
      <c r="CD42" s="620" t="s">
        <v>341</v>
      </c>
      <c r="CE42" s="621"/>
      <c r="CF42" s="621"/>
      <c r="CG42" s="621"/>
      <c r="CH42" s="621"/>
      <c r="CI42" s="621"/>
      <c r="CJ42" s="621"/>
      <c r="CK42" s="621"/>
      <c r="CL42" s="621"/>
      <c r="CM42" s="621"/>
      <c r="CN42" s="621"/>
      <c r="CO42" s="621"/>
      <c r="CP42" s="621"/>
      <c r="CQ42" s="622"/>
      <c r="CR42" s="623">
        <v>149288</v>
      </c>
      <c r="CS42" s="655"/>
      <c r="CT42" s="655"/>
      <c r="CU42" s="655"/>
      <c r="CV42" s="655"/>
      <c r="CW42" s="655"/>
      <c r="CX42" s="655"/>
      <c r="CY42" s="656"/>
      <c r="CZ42" s="628">
        <v>2</v>
      </c>
      <c r="DA42" s="653"/>
      <c r="DB42" s="653"/>
      <c r="DC42" s="657"/>
      <c r="DD42" s="632">
        <v>70769</v>
      </c>
      <c r="DE42" s="655"/>
      <c r="DF42" s="655"/>
      <c r="DG42" s="655"/>
      <c r="DH42" s="655"/>
      <c r="DI42" s="655"/>
      <c r="DJ42" s="655"/>
      <c r="DK42" s="656"/>
      <c r="DL42" s="706"/>
      <c r="DM42" s="707"/>
      <c r="DN42" s="707"/>
      <c r="DO42" s="707"/>
      <c r="DP42" s="707"/>
      <c r="DQ42" s="707"/>
      <c r="DR42" s="707"/>
      <c r="DS42" s="707"/>
      <c r="DT42" s="707"/>
      <c r="DU42" s="707"/>
      <c r="DV42" s="708"/>
      <c r="DW42" s="697"/>
      <c r="DX42" s="698"/>
      <c r="DY42" s="698"/>
      <c r="DZ42" s="698"/>
      <c r="EA42" s="698"/>
      <c r="EB42" s="698"/>
      <c r="EC42" s="699"/>
    </row>
    <row r="43" spans="2:133" ht="11.25" customHeight="1" x14ac:dyDescent="0.2">
      <c r="B43" s="202" t="s">
        <v>342</v>
      </c>
      <c r="CD43" s="620" t="s">
        <v>343</v>
      </c>
      <c r="CE43" s="621"/>
      <c r="CF43" s="621"/>
      <c r="CG43" s="621"/>
      <c r="CH43" s="621"/>
      <c r="CI43" s="621"/>
      <c r="CJ43" s="621"/>
      <c r="CK43" s="621"/>
      <c r="CL43" s="621"/>
      <c r="CM43" s="621"/>
      <c r="CN43" s="621"/>
      <c r="CO43" s="621"/>
      <c r="CP43" s="621"/>
      <c r="CQ43" s="622"/>
      <c r="CR43" s="623">
        <v>37389</v>
      </c>
      <c r="CS43" s="655"/>
      <c r="CT43" s="655"/>
      <c r="CU43" s="655"/>
      <c r="CV43" s="655"/>
      <c r="CW43" s="655"/>
      <c r="CX43" s="655"/>
      <c r="CY43" s="656"/>
      <c r="CZ43" s="628">
        <v>0.5</v>
      </c>
      <c r="DA43" s="653"/>
      <c r="DB43" s="653"/>
      <c r="DC43" s="657"/>
      <c r="DD43" s="632">
        <v>37389</v>
      </c>
      <c r="DE43" s="655"/>
      <c r="DF43" s="655"/>
      <c r="DG43" s="655"/>
      <c r="DH43" s="655"/>
      <c r="DI43" s="655"/>
      <c r="DJ43" s="655"/>
      <c r="DK43" s="656"/>
      <c r="DL43" s="706"/>
      <c r="DM43" s="707"/>
      <c r="DN43" s="707"/>
      <c r="DO43" s="707"/>
      <c r="DP43" s="707"/>
      <c r="DQ43" s="707"/>
      <c r="DR43" s="707"/>
      <c r="DS43" s="707"/>
      <c r="DT43" s="707"/>
      <c r="DU43" s="707"/>
      <c r="DV43" s="708"/>
      <c r="DW43" s="697"/>
      <c r="DX43" s="698"/>
      <c r="DY43" s="698"/>
      <c r="DZ43" s="698"/>
      <c r="EA43" s="698"/>
      <c r="EB43" s="698"/>
      <c r="EC43" s="699"/>
    </row>
    <row r="44" spans="2:133" ht="11.25" customHeight="1" x14ac:dyDescent="0.2">
      <c r="B44" s="709" t="s">
        <v>344</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59" t="s">
        <v>292</v>
      </c>
      <c r="CE44" s="660"/>
      <c r="CF44" s="620" t="s">
        <v>345</v>
      </c>
      <c r="CG44" s="621"/>
      <c r="CH44" s="621"/>
      <c r="CI44" s="621"/>
      <c r="CJ44" s="621"/>
      <c r="CK44" s="621"/>
      <c r="CL44" s="621"/>
      <c r="CM44" s="621"/>
      <c r="CN44" s="621"/>
      <c r="CO44" s="621"/>
      <c r="CP44" s="621"/>
      <c r="CQ44" s="622"/>
      <c r="CR44" s="623">
        <v>149288</v>
      </c>
      <c r="CS44" s="624"/>
      <c r="CT44" s="624"/>
      <c r="CU44" s="624"/>
      <c r="CV44" s="624"/>
      <c r="CW44" s="624"/>
      <c r="CX44" s="624"/>
      <c r="CY44" s="625"/>
      <c r="CZ44" s="628">
        <v>2</v>
      </c>
      <c r="DA44" s="629"/>
      <c r="DB44" s="629"/>
      <c r="DC44" s="635"/>
      <c r="DD44" s="632">
        <v>70769</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x14ac:dyDescent="0.2">
      <c r="B45" s="709" t="s">
        <v>346</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1"/>
      <c r="CE45" s="662"/>
      <c r="CF45" s="620" t="s">
        <v>347</v>
      </c>
      <c r="CG45" s="621"/>
      <c r="CH45" s="621"/>
      <c r="CI45" s="621"/>
      <c r="CJ45" s="621"/>
      <c r="CK45" s="621"/>
      <c r="CL45" s="621"/>
      <c r="CM45" s="621"/>
      <c r="CN45" s="621"/>
      <c r="CO45" s="621"/>
      <c r="CP45" s="621"/>
      <c r="CQ45" s="622"/>
      <c r="CR45" s="623">
        <v>6828</v>
      </c>
      <c r="CS45" s="655"/>
      <c r="CT45" s="655"/>
      <c r="CU45" s="655"/>
      <c r="CV45" s="655"/>
      <c r="CW45" s="655"/>
      <c r="CX45" s="655"/>
      <c r="CY45" s="656"/>
      <c r="CZ45" s="628">
        <v>0.1</v>
      </c>
      <c r="DA45" s="653"/>
      <c r="DB45" s="653"/>
      <c r="DC45" s="657"/>
      <c r="DD45" s="632">
        <v>309</v>
      </c>
      <c r="DE45" s="655"/>
      <c r="DF45" s="655"/>
      <c r="DG45" s="655"/>
      <c r="DH45" s="655"/>
      <c r="DI45" s="655"/>
      <c r="DJ45" s="655"/>
      <c r="DK45" s="656"/>
      <c r="DL45" s="706"/>
      <c r="DM45" s="707"/>
      <c r="DN45" s="707"/>
      <c r="DO45" s="707"/>
      <c r="DP45" s="707"/>
      <c r="DQ45" s="707"/>
      <c r="DR45" s="707"/>
      <c r="DS45" s="707"/>
      <c r="DT45" s="707"/>
      <c r="DU45" s="707"/>
      <c r="DV45" s="708"/>
      <c r="DW45" s="697"/>
      <c r="DX45" s="698"/>
      <c r="DY45" s="698"/>
      <c r="DZ45" s="698"/>
      <c r="EA45" s="698"/>
      <c r="EB45" s="698"/>
      <c r="EC45" s="699"/>
    </row>
    <row r="46" spans="2:133" ht="11.25" customHeight="1" x14ac:dyDescent="0.2">
      <c r="B46" s="213"/>
      <c r="CD46" s="661"/>
      <c r="CE46" s="662"/>
      <c r="CF46" s="620" t="s">
        <v>348</v>
      </c>
      <c r="CG46" s="621"/>
      <c r="CH46" s="621"/>
      <c r="CI46" s="621"/>
      <c r="CJ46" s="621"/>
      <c r="CK46" s="621"/>
      <c r="CL46" s="621"/>
      <c r="CM46" s="621"/>
      <c r="CN46" s="621"/>
      <c r="CO46" s="621"/>
      <c r="CP46" s="621"/>
      <c r="CQ46" s="622"/>
      <c r="CR46" s="623">
        <v>142460</v>
      </c>
      <c r="CS46" s="624"/>
      <c r="CT46" s="624"/>
      <c r="CU46" s="624"/>
      <c r="CV46" s="624"/>
      <c r="CW46" s="624"/>
      <c r="CX46" s="624"/>
      <c r="CY46" s="625"/>
      <c r="CZ46" s="628">
        <v>1.9</v>
      </c>
      <c r="DA46" s="629"/>
      <c r="DB46" s="629"/>
      <c r="DC46" s="635"/>
      <c r="DD46" s="632">
        <v>70460</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x14ac:dyDescent="0.2">
      <c r="B47" s="213"/>
      <c r="CD47" s="661"/>
      <c r="CE47" s="662"/>
      <c r="CF47" s="620" t="s">
        <v>349</v>
      </c>
      <c r="CG47" s="621"/>
      <c r="CH47" s="621"/>
      <c r="CI47" s="621"/>
      <c r="CJ47" s="621"/>
      <c r="CK47" s="621"/>
      <c r="CL47" s="621"/>
      <c r="CM47" s="621"/>
      <c r="CN47" s="621"/>
      <c r="CO47" s="621"/>
      <c r="CP47" s="621"/>
      <c r="CQ47" s="622"/>
      <c r="CR47" s="623" t="s">
        <v>122</v>
      </c>
      <c r="CS47" s="655"/>
      <c r="CT47" s="655"/>
      <c r="CU47" s="655"/>
      <c r="CV47" s="655"/>
      <c r="CW47" s="655"/>
      <c r="CX47" s="655"/>
      <c r="CY47" s="656"/>
      <c r="CZ47" s="628" t="s">
        <v>122</v>
      </c>
      <c r="DA47" s="653"/>
      <c r="DB47" s="653"/>
      <c r="DC47" s="657"/>
      <c r="DD47" s="632" t="s">
        <v>122</v>
      </c>
      <c r="DE47" s="655"/>
      <c r="DF47" s="655"/>
      <c r="DG47" s="655"/>
      <c r="DH47" s="655"/>
      <c r="DI47" s="655"/>
      <c r="DJ47" s="655"/>
      <c r="DK47" s="656"/>
      <c r="DL47" s="706"/>
      <c r="DM47" s="707"/>
      <c r="DN47" s="707"/>
      <c r="DO47" s="707"/>
      <c r="DP47" s="707"/>
      <c r="DQ47" s="707"/>
      <c r="DR47" s="707"/>
      <c r="DS47" s="707"/>
      <c r="DT47" s="707"/>
      <c r="DU47" s="707"/>
      <c r="DV47" s="708"/>
      <c r="DW47" s="697"/>
      <c r="DX47" s="698"/>
      <c r="DY47" s="698"/>
      <c r="DZ47" s="698"/>
      <c r="EA47" s="698"/>
      <c r="EB47" s="698"/>
      <c r="EC47" s="699"/>
    </row>
    <row r="48" spans="2:133" ht="10.8" x14ac:dyDescent="0.2">
      <c r="B48" s="213"/>
      <c r="CD48" s="663"/>
      <c r="CE48" s="664"/>
      <c r="CF48" s="620" t="s">
        <v>350</v>
      </c>
      <c r="CG48" s="621"/>
      <c r="CH48" s="621"/>
      <c r="CI48" s="621"/>
      <c r="CJ48" s="621"/>
      <c r="CK48" s="621"/>
      <c r="CL48" s="621"/>
      <c r="CM48" s="621"/>
      <c r="CN48" s="621"/>
      <c r="CO48" s="621"/>
      <c r="CP48" s="621"/>
      <c r="CQ48" s="622"/>
      <c r="CR48" s="623" t="s">
        <v>122</v>
      </c>
      <c r="CS48" s="624"/>
      <c r="CT48" s="624"/>
      <c r="CU48" s="624"/>
      <c r="CV48" s="624"/>
      <c r="CW48" s="624"/>
      <c r="CX48" s="624"/>
      <c r="CY48" s="625"/>
      <c r="CZ48" s="628" t="s">
        <v>122</v>
      </c>
      <c r="DA48" s="629"/>
      <c r="DB48" s="629"/>
      <c r="DC48" s="635"/>
      <c r="DD48" s="632" t="s">
        <v>122</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x14ac:dyDescent="0.2">
      <c r="B49" s="213"/>
      <c r="CD49" s="644" t="s">
        <v>351</v>
      </c>
      <c r="CE49" s="645"/>
      <c r="CF49" s="645"/>
      <c r="CG49" s="645"/>
      <c r="CH49" s="645"/>
      <c r="CI49" s="645"/>
      <c r="CJ49" s="645"/>
      <c r="CK49" s="645"/>
      <c r="CL49" s="645"/>
      <c r="CM49" s="645"/>
      <c r="CN49" s="645"/>
      <c r="CO49" s="645"/>
      <c r="CP49" s="645"/>
      <c r="CQ49" s="646"/>
      <c r="CR49" s="695">
        <v>7584993</v>
      </c>
      <c r="CS49" s="682"/>
      <c r="CT49" s="682"/>
      <c r="CU49" s="682"/>
      <c r="CV49" s="682"/>
      <c r="CW49" s="682"/>
      <c r="CX49" s="682"/>
      <c r="CY49" s="711"/>
      <c r="CZ49" s="703">
        <v>100</v>
      </c>
      <c r="DA49" s="712"/>
      <c r="DB49" s="712"/>
      <c r="DC49" s="713"/>
      <c r="DD49" s="714">
        <v>5628355</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EkrQbsdtZ/uFosaxPDq/Bdcm/5ZJ7OrZgkj/7UdauF8TWhUOMhFJB+OjKKk34dP36GLI81avFX1BOn/ysyoeMg==" saltValue="x+DzRuVgPmpI0hzTdfMlTQ=="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2" zeroHeight="1" x14ac:dyDescent="0.2"/>
  <cols>
    <col min="1" max="130" width="2.77734375" style="219" customWidth="1"/>
    <col min="131" max="131" width="1.6640625" style="219" customWidth="1"/>
    <col min="132" max="16384" width="9" style="219" hidden="1"/>
  </cols>
  <sheetData>
    <row r="1" spans="1:131" ht="11.25" customHeight="1" thickBot="1" x14ac:dyDescent="0.25">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5">
      <c r="A2" s="721" t="s">
        <v>352</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722" t="s">
        <v>353</v>
      </c>
      <c r="DK2" s="723"/>
      <c r="DL2" s="723"/>
      <c r="DM2" s="723"/>
      <c r="DN2" s="723"/>
      <c r="DO2" s="724"/>
      <c r="DP2" s="216"/>
      <c r="DQ2" s="722" t="s">
        <v>354</v>
      </c>
      <c r="DR2" s="723"/>
      <c r="DS2" s="723"/>
      <c r="DT2" s="723"/>
      <c r="DU2" s="723"/>
      <c r="DV2" s="723"/>
      <c r="DW2" s="723"/>
      <c r="DX2" s="723"/>
      <c r="DY2" s="723"/>
      <c r="DZ2" s="724"/>
      <c r="EA2" s="218"/>
    </row>
    <row r="3" spans="1:131" ht="11.25" customHeight="1" x14ac:dyDescent="0.2">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5">
      <c r="A4" s="725" t="s">
        <v>355</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20"/>
      <c r="BA4" s="220"/>
      <c r="BB4" s="220"/>
      <c r="BC4" s="220"/>
      <c r="BD4" s="220"/>
      <c r="BE4" s="221"/>
      <c r="BF4" s="221"/>
      <c r="BG4" s="221"/>
      <c r="BH4" s="221"/>
      <c r="BI4" s="221"/>
      <c r="BJ4" s="221"/>
      <c r="BK4" s="221"/>
      <c r="BL4" s="221"/>
      <c r="BM4" s="221"/>
      <c r="BN4" s="221"/>
      <c r="BO4" s="221"/>
      <c r="BP4" s="221"/>
      <c r="BQ4" s="726" t="s">
        <v>356</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22"/>
    </row>
    <row r="5" spans="1:131" s="223" customFormat="1" ht="26.25" customHeight="1" x14ac:dyDescent="0.2">
      <c r="A5" s="727" t="s">
        <v>357</v>
      </c>
      <c r="B5" s="728"/>
      <c r="C5" s="728"/>
      <c r="D5" s="728"/>
      <c r="E5" s="728"/>
      <c r="F5" s="728"/>
      <c r="G5" s="728"/>
      <c r="H5" s="728"/>
      <c r="I5" s="728"/>
      <c r="J5" s="728"/>
      <c r="K5" s="728"/>
      <c r="L5" s="728"/>
      <c r="M5" s="728"/>
      <c r="N5" s="728"/>
      <c r="O5" s="728"/>
      <c r="P5" s="729"/>
      <c r="Q5" s="733" t="s">
        <v>358</v>
      </c>
      <c r="R5" s="734"/>
      <c r="S5" s="734"/>
      <c r="T5" s="734"/>
      <c r="U5" s="735"/>
      <c r="V5" s="733" t="s">
        <v>359</v>
      </c>
      <c r="W5" s="734"/>
      <c r="X5" s="734"/>
      <c r="Y5" s="734"/>
      <c r="Z5" s="735"/>
      <c r="AA5" s="733" t="s">
        <v>360</v>
      </c>
      <c r="AB5" s="734"/>
      <c r="AC5" s="734"/>
      <c r="AD5" s="734"/>
      <c r="AE5" s="734"/>
      <c r="AF5" s="739" t="s">
        <v>361</v>
      </c>
      <c r="AG5" s="734"/>
      <c r="AH5" s="734"/>
      <c r="AI5" s="734"/>
      <c r="AJ5" s="740"/>
      <c r="AK5" s="734" t="s">
        <v>362</v>
      </c>
      <c r="AL5" s="734"/>
      <c r="AM5" s="734"/>
      <c r="AN5" s="734"/>
      <c r="AO5" s="735"/>
      <c r="AP5" s="733" t="s">
        <v>363</v>
      </c>
      <c r="AQ5" s="734"/>
      <c r="AR5" s="734"/>
      <c r="AS5" s="734"/>
      <c r="AT5" s="735"/>
      <c r="AU5" s="733" t="s">
        <v>364</v>
      </c>
      <c r="AV5" s="734"/>
      <c r="AW5" s="734"/>
      <c r="AX5" s="734"/>
      <c r="AY5" s="740"/>
      <c r="AZ5" s="220"/>
      <c r="BA5" s="220"/>
      <c r="BB5" s="220"/>
      <c r="BC5" s="220"/>
      <c r="BD5" s="220"/>
      <c r="BE5" s="221"/>
      <c r="BF5" s="221"/>
      <c r="BG5" s="221"/>
      <c r="BH5" s="221"/>
      <c r="BI5" s="221"/>
      <c r="BJ5" s="221"/>
      <c r="BK5" s="221"/>
      <c r="BL5" s="221"/>
      <c r="BM5" s="221"/>
      <c r="BN5" s="221"/>
      <c r="BO5" s="221"/>
      <c r="BP5" s="221"/>
      <c r="BQ5" s="727" t="s">
        <v>365</v>
      </c>
      <c r="BR5" s="728"/>
      <c r="BS5" s="728"/>
      <c r="BT5" s="728"/>
      <c r="BU5" s="728"/>
      <c r="BV5" s="728"/>
      <c r="BW5" s="728"/>
      <c r="BX5" s="728"/>
      <c r="BY5" s="728"/>
      <c r="BZ5" s="728"/>
      <c r="CA5" s="728"/>
      <c r="CB5" s="728"/>
      <c r="CC5" s="728"/>
      <c r="CD5" s="728"/>
      <c r="CE5" s="728"/>
      <c r="CF5" s="728"/>
      <c r="CG5" s="729"/>
      <c r="CH5" s="733" t="s">
        <v>366</v>
      </c>
      <c r="CI5" s="734"/>
      <c r="CJ5" s="734"/>
      <c r="CK5" s="734"/>
      <c r="CL5" s="735"/>
      <c r="CM5" s="733" t="s">
        <v>367</v>
      </c>
      <c r="CN5" s="734"/>
      <c r="CO5" s="734"/>
      <c r="CP5" s="734"/>
      <c r="CQ5" s="735"/>
      <c r="CR5" s="733" t="s">
        <v>368</v>
      </c>
      <c r="CS5" s="734"/>
      <c r="CT5" s="734"/>
      <c r="CU5" s="734"/>
      <c r="CV5" s="735"/>
      <c r="CW5" s="733" t="s">
        <v>369</v>
      </c>
      <c r="CX5" s="734"/>
      <c r="CY5" s="734"/>
      <c r="CZ5" s="734"/>
      <c r="DA5" s="735"/>
      <c r="DB5" s="733" t="s">
        <v>370</v>
      </c>
      <c r="DC5" s="734"/>
      <c r="DD5" s="734"/>
      <c r="DE5" s="734"/>
      <c r="DF5" s="735"/>
      <c r="DG5" s="763" t="s">
        <v>371</v>
      </c>
      <c r="DH5" s="764"/>
      <c r="DI5" s="764"/>
      <c r="DJ5" s="764"/>
      <c r="DK5" s="765"/>
      <c r="DL5" s="763" t="s">
        <v>372</v>
      </c>
      <c r="DM5" s="764"/>
      <c r="DN5" s="764"/>
      <c r="DO5" s="764"/>
      <c r="DP5" s="765"/>
      <c r="DQ5" s="733" t="s">
        <v>373</v>
      </c>
      <c r="DR5" s="734"/>
      <c r="DS5" s="734"/>
      <c r="DT5" s="734"/>
      <c r="DU5" s="735"/>
      <c r="DV5" s="733" t="s">
        <v>364</v>
      </c>
      <c r="DW5" s="734"/>
      <c r="DX5" s="734"/>
      <c r="DY5" s="734"/>
      <c r="DZ5" s="740"/>
      <c r="EA5" s="222"/>
    </row>
    <row r="6" spans="1:131" s="223" customFormat="1" ht="26.25" customHeight="1" thickBot="1" x14ac:dyDescent="0.25">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20"/>
      <c r="BA6" s="220"/>
      <c r="BB6" s="220"/>
      <c r="BC6" s="220"/>
      <c r="BD6" s="220"/>
      <c r="BE6" s="221"/>
      <c r="BF6" s="221"/>
      <c r="BG6" s="221"/>
      <c r="BH6" s="221"/>
      <c r="BI6" s="221"/>
      <c r="BJ6" s="221"/>
      <c r="BK6" s="221"/>
      <c r="BL6" s="221"/>
      <c r="BM6" s="221"/>
      <c r="BN6" s="221"/>
      <c r="BO6" s="221"/>
      <c r="BP6" s="221"/>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22"/>
    </row>
    <row r="7" spans="1:131" s="223" customFormat="1" ht="26.25" customHeight="1" thickTop="1" x14ac:dyDescent="0.2">
      <c r="A7" s="224">
        <v>1</v>
      </c>
      <c r="B7" s="749" t="s">
        <v>374</v>
      </c>
      <c r="C7" s="750"/>
      <c r="D7" s="750"/>
      <c r="E7" s="750"/>
      <c r="F7" s="750"/>
      <c r="G7" s="750"/>
      <c r="H7" s="750"/>
      <c r="I7" s="750"/>
      <c r="J7" s="750"/>
      <c r="K7" s="750"/>
      <c r="L7" s="750"/>
      <c r="M7" s="750"/>
      <c r="N7" s="750"/>
      <c r="O7" s="750"/>
      <c r="P7" s="751"/>
      <c r="Q7" s="752">
        <v>7808</v>
      </c>
      <c r="R7" s="753"/>
      <c r="S7" s="753"/>
      <c r="T7" s="753"/>
      <c r="U7" s="753"/>
      <c r="V7" s="753">
        <v>7604</v>
      </c>
      <c r="W7" s="753"/>
      <c r="X7" s="753"/>
      <c r="Y7" s="753"/>
      <c r="Z7" s="753"/>
      <c r="AA7" s="753">
        <v>204</v>
      </c>
      <c r="AB7" s="753"/>
      <c r="AC7" s="753"/>
      <c r="AD7" s="753"/>
      <c r="AE7" s="754"/>
      <c r="AF7" s="755">
        <v>174</v>
      </c>
      <c r="AG7" s="756"/>
      <c r="AH7" s="756"/>
      <c r="AI7" s="756"/>
      <c r="AJ7" s="757"/>
      <c r="AK7" s="758">
        <v>5</v>
      </c>
      <c r="AL7" s="759"/>
      <c r="AM7" s="759"/>
      <c r="AN7" s="759"/>
      <c r="AO7" s="759"/>
      <c r="AP7" s="759">
        <v>6760</v>
      </c>
      <c r="AQ7" s="759"/>
      <c r="AR7" s="759"/>
      <c r="AS7" s="759"/>
      <c r="AT7" s="759"/>
      <c r="AU7" s="760"/>
      <c r="AV7" s="760"/>
      <c r="AW7" s="760"/>
      <c r="AX7" s="760"/>
      <c r="AY7" s="761"/>
      <c r="AZ7" s="220"/>
      <c r="BA7" s="220"/>
      <c r="BB7" s="220"/>
      <c r="BC7" s="220"/>
      <c r="BD7" s="220"/>
      <c r="BE7" s="221"/>
      <c r="BF7" s="221"/>
      <c r="BG7" s="221"/>
      <c r="BH7" s="221"/>
      <c r="BI7" s="221"/>
      <c r="BJ7" s="221"/>
      <c r="BK7" s="221"/>
      <c r="BL7" s="221"/>
      <c r="BM7" s="221"/>
      <c r="BN7" s="221"/>
      <c r="BO7" s="221"/>
      <c r="BP7" s="221"/>
      <c r="BQ7" s="224">
        <v>1</v>
      </c>
      <c r="BR7" s="225"/>
      <c r="BS7" s="746"/>
      <c r="BT7" s="747"/>
      <c r="BU7" s="747"/>
      <c r="BV7" s="747"/>
      <c r="BW7" s="747"/>
      <c r="BX7" s="747"/>
      <c r="BY7" s="747"/>
      <c r="BZ7" s="747"/>
      <c r="CA7" s="747"/>
      <c r="CB7" s="747"/>
      <c r="CC7" s="747"/>
      <c r="CD7" s="747"/>
      <c r="CE7" s="747"/>
      <c r="CF7" s="747"/>
      <c r="CG7" s="762"/>
      <c r="CH7" s="743"/>
      <c r="CI7" s="744"/>
      <c r="CJ7" s="744"/>
      <c r="CK7" s="744"/>
      <c r="CL7" s="745"/>
      <c r="CM7" s="743"/>
      <c r="CN7" s="744"/>
      <c r="CO7" s="744"/>
      <c r="CP7" s="744"/>
      <c r="CQ7" s="745"/>
      <c r="CR7" s="743"/>
      <c r="CS7" s="744"/>
      <c r="CT7" s="744"/>
      <c r="CU7" s="744"/>
      <c r="CV7" s="745"/>
      <c r="CW7" s="743"/>
      <c r="CX7" s="744"/>
      <c r="CY7" s="744"/>
      <c r="CZ7" s="744"/>
      <c r="DA7" s="745"/>
      <c r="DB7" s="743"/>
      <c r="DC7" s="744"/>
      <c r="DD7" s="744"/>
      <c r="DE7" s="744"/>
      <c r="DF7" s="745"/>
      <c r="DG7" s="743"/>
      <c r="DH7" s="744"/>
      <c r="DI7" s="744"/>
      <c r="DJ7" s="744"/>
      <c r="DK7" s="745"/>
      <c r="DL7" s="743"/>
      <c r="DM7" s="744"/>
      <c r="DN7" s="744"/>
      <c r="DO7" s="744"/>
      <c r="DP7" s="745"/>
      <c r="DQ7" s="743"/>
      <c r="DR7" s="744"/>
      <c r="DS7" s="744"/>
      <c r="DT7" s="744"/>
      <c r="DU7" s="745"/>
      <c r="DV7" s="746"/>
      <c r="DW7" s="747"/>
      <c r="DX7" s="747"/>
      <c r="DY7" s="747"/>
      <c r="DZ7" s="748"/>
      <c r="EA7" s="222"/>
    </row>
    <row r="8" spans="1:131" s="223" customFormat="1" ht="26.25" customHeight="1" x14ac:dyDescent="0.2">
      <c r="A8" s="226">
        <v>2</v>
      </c>
      <c r="B8" s="780"/>
      <c r="C8" s="781"/>
      <c r="D8" s="781"/>
      <c r="E8" s="781"/>
      <c r="F8" s="781"/>
      <c r="G8" s="781"/>
      <c r="H8" s="781"/>
      <c r="I8" s="781"/>
      <c r="J8" s="781"/>
      <c r="K8" s="781"/>
      <c r="L8" s="781"/>
      <c r="M8" s="781"/>
      <c r="N8" s="781"/>
      <c r="O8" s="781"/>
      <c r="P8" s="782"/>
      <c r="Q8" s="783"/>
      <c r="R8" s="784"/>
      <c r="S8" s="784"/>
      <c r="T8" s="784"/>
      <c r="U8" s="784"/>
      <c r="V8" s="784"/>
      <c r="W8" s="784"/>
      <c r="X8" s="784"/>
      <c r="Y8" s="784"/>
      <c r="Z8" s="784"/>
      <c r="AA8" s="784"/>
      <c r="AB8" s="784"/>
      <c r="AC8" s="784"/>
      <c r="AD8" s="784"/>
      <c r="AE8" s="785"/>
      <c r="AF8" s="786"/>
      <c r="AG8" s="787"/>
      <c r="AH8" s="787"/>
      <c r="AI8" s="787"/>
      <c r="AJ8" s="788"/>
      <c r="AK8" s="769"/>
      <c r="AL8" s="770"/>
      <c r="AM8" s="770"/>
      <c r="AN8" s="770"/>
      <c r="AO8" s="770"/>
      <c r="AP8" s="770"/>
      <c r="AQ8" s="770"/>
      <c r="AR8" s="770"/>
      <c r="AS8" s="770"/>
      <c r="AT8" s="770"/>
      <c r="AU8" s="771"/>
      <c r="AV8" s="771"/>
      <c r="AW8" s="771"/>
      <c r="AX8" s="771"/>
      <c r="AY8" s="772"/>
      <c r="AZ8" s="220"/>
      <c r="BA8" s="220"/>
      <c r="BB8" s="220"/>
      <c r="BC8" s="220"/>
      <c r="BD8" s="220"/>
      <c r="BE8" s="221"/>
      <c r="BF8" s="221"/>
      <c r="BG8" s="221"/>
      <c r="BH8" s="221"/>
      <c r="BI8" s="221"/>
      <c r="BJ8" s="221"/>
      <c r="BK8" s="221"/>
      <c r="BL8" s="221"/>
      <c r="BM8" s="221"/>
      <c r="BN8" s="221"/>
      <c r="BO8" s="221"/>
      <c r="BP8" s="221"/>
      <c r="BQ8" s="226">
        <v>2</v>
      </c>
      <c r="BR8" s="227"/>
      <c r="BS8" s="773"/>
      <c r="BT8" s="774"/>
      <c r="BU8" s="774"/>
      <c r="BV8" s="774"/>
      <c r="BW8" s="774"/>
      <c r="BX8" s="774"/>
      <c r="BY8" s="774"/>
      <c r="BZ8" s="774"/>
      <c r="CA8" s="774"/>
      <c r="CB8" s="774"/>
      <c r="CC8" s="774"/>
      <c r="CD8" s="774"/>
      <c r="CE8" s="774"/>
      <c r="CF8" s="774"/>
      <c r="CG8" s="775"/>
      <c r="CH8" s="776"/>
      <c r="CI8" s="777"/>
      <c r="CJ8" s="777"/>
      <c r="CK8" s="777"/>
      <c r="CL8" s="778"/>
      <c r="CM8" s="776"/>
      <c r="CN8" s="777"/>
      <c r="CO8" s="777"/>
      <c r="CP8" s="777"/>
      <c r="CQ8" s="778"/>
      <c r="CR8" s="776"/>
      <c r="CS8" s="777"/>
      <c r="CT8" s="777"/>
      <c r="CU8" s="777"/>
      <c r="CV8" s="778"/>
      <c r="CW8" s="776"/>
      <c r="CX8" s="777"/>
      <c r="CY8" s="777"/>
      <c r="CZ8" s="777"/>
      <c r="DA8" s="778"/>
      <c r="DB8" s="776"/>
      <c r="DC8" s="777"/>
      <c r="DD8" s="777"/>
      <c r="DE8" s="777"/>
      <c r="DF8" s="778"/>
      <c r="DG8" s="776"/>
      <c r="DH8" s="777"/>
      <c r="DI8" s="777"/>
      <c r="DJ8" s="777"/>
      <c r="DK8" s="778"/>
      <c r="DL8" s="776"/>
      <c r="DM8" s="777"/>
      <c r="DN8" s="777"/>
      <c r="DO8" s="777"/>
      <c r="DP8" s="778"/>
      <c r="DQ8" s="776"/>
      <c r="DR8" s="777"/>
      <c r="DS8" s="777"/>
      <c r="DT8" s="777"/>
      <c r="DU8" s="778"/>
      <c r="DV8" s="773"/>
      <c r="DW8" s="774"/>
      <c r="DX8" s="774"/>
      <c r="DY8" s="774"/>
      <c r="DZ8" s="779"/>
      <c r="EA8" s="222"/>
    </row>
    <row r="9" spans="1:131" s="223" customFormat="1" ht="26.25" customHeight="1" x14ac:dyDescent="0.2">
      <c r="A9" s="226">
        <v>3</v>
      </c>
      <c r="B9" s="780"/>
      <c r="C9" s="781"/>
      <c r="D9" s="781"/>
      <c r="E9" s="781"/>
      <c r="F9" s="781"/>
      <c r="G9" s="781"/>
      <c r="H9" s="781"/>
      <c r="I9" s="781"/>
      <c r="J9" s="781"/>
      <c r="K9" s="781"/>
      <c r="L9" s="781"/>
      <c r="M9" s="781"/>
      <c r="N9" s="781"/>
      <c r="O9" s="781"/>
      <c r="P9" s="782"/>
      <c r="Q9" s="783"/>
      <c r="R9" s="784"/>
      <c r="S9" s="784"/>
      <c r="T9" s="784"/>
      <c r="U9" s="784"/>
      <c r="V9" s="784"/>
      <c r="W9" s="784"/>
      <c r="X9" s="784"/>
      <c r="Y9" s="784"/>
      <c r="Z9" s="784"/>
      <c r="AA9" s="784"/>
      <c r="AB9" s="784"/>
      <c r="AC9" s="784"/>
      <c r="AD9" s="784"/>
      <c r="AE9" s="785"/>
      <c r="AF9" s="786"/>
      <c r="AG9" s="787"/>
      <c r="AH9" s="787"/>
      <c r="AI9" s="787"/>
      <c r="AJ9" s="788"/>
      <c r="AK9" s="769"/>
      <c r="AL9" s="770"/>
      <c r="AM9" s="770"/>
      <c r="AN9" s="770"/>
      <c r="AO9" s="770"/>
      <c r="AP9" s="770"/>
      <c r="AQ9" s="770"/>
      <c r="AR9" s="770"/>
      <c r="AS9" s="770"/>
      <c r="AT9" s="770"/>
      <c r="AU9" s="771"/>
      <c r="AV9" s="771"/>
      <c r="AW9" s="771"/>
      <c r="AX9" s="771"/>
      <c r="AY9" s="772"/>
      <c r="AZ9" s="220"/>
      <c r="BA9" s="220"/>
      <c r="BB9" s="220"/>
      <c r="BC9" s="220"/>
      <c r="BD9" s="220"/>
      <c r="BE9" s="221"/>
      <c r="BF9" s="221"/>
      <c r="BG9" s="221"/>
      <c r="BH9" s="221"/>
      <c r="BI9" s="221"/>
      <c r="BJ9" s="221"/>
      <c r="BK9" s="221"/>
      <c r="BL9" s="221"/>
      <c r="BM9" s="221"/>
      <c r="BN9" s="221"/>
      <c r="BO9" s="221"/>
      <c r="BP9" s="221"/>
      <c r="BQ9" s="226">
        <v>3</v>
      </c>
      <c r="BR9" s="227"/>
      <c r="BS9" s="773"/>
      <c r="BT9" s="774"/>
      <c r="BU9" s="774"/>
      <c r="BV9" s="774"/>
      <c r="BW9" s="774"/>
      <c r="BX9" s="774"/>
      <c r="BY9" s="774"/>
      <c r="BZ9" s="774"/>
      <c r="CA9" s="774"/>
      <c r="CB9" s="774"/>
      <c r="CC9" s="774"/>
      <c r="CD9" s="774"/>
      <c r="CE9" s="774"/>
      <c r="CF9" s="774"/>
      <c r="CG9" s="775"/>
      <c r="CH9" s="776"/>
      <c r="CI9" s="777"/>
      <c r="CJ9" s="777"/>
      <c r="CK9" s="777"/>
      <c r="CL9" s="778"/>
      <c r="CM9" s="776"/>
      <c r="CN9" s="777"/>
      <c r="CO9" s="777"/>
      <c r="CP9" s="777"/>
      <c r="CQ9" s="778"/>
      <c r="CR9" s="776"/>
      <c r="CS9" s="777"/>
      <c r="CT9" s="777"/>
      <c r="CU9" s="777"/>
      <c r="CV9" s="778"/>
      <c r="CW9" s="776"/>
      <c r="CX9" s="777"/>
      <c r="CY9" s="777"/>
      <c r="CZ9" s="777"/>
      <c r="DA9" s="778"/>
      <c r="DB9" s="776"/>
      <c r="DC9" s="777"/>
      <c r="DD9" s="777"/>
      <c r="DE9" s="777"/>
      <c r="DF9" s="778"/>
      <c r="DG9" s="776"/>
      <c r="DH9" s="777"/>
      <c r="DI9" s="777"/>
      <c r="DJ9" s="777"/>
      <c r="DK9" s="778"/>
      <c r="DL9" s="776"/>
      <c r="DM9" s="777"/>
      <c r="DN9" s="777"/>
      <c r="DO9" s="777"/>
      <c r="DP9" s="778"/>
      <c r="DQ9" s="776"/>
      <c r="DR9" s="777"/>
      <c r="DS9" s="777"/>
      <c r="DT9" s="777"/>
      <c r="DU9" s="778"/>
      <c r="DV9" s="773"/>
      <c r="DW9" s="774"/>
      <c r="DX9" s="774"/>
      <c r="DY9" s="774"/>
      <c r="DZ9" s="779"/>
      <c r="EA9" s="222"/>
    </row>
    <row r="10" spans="1:131" s="223" customFormat="1" ht="26.25" customHeight="1" x14ac:dyDescent="0.2">
      <c r="A10" s="226">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20"/>
      <c r="BA10" s="220"/>
      <c r="BB10" s="220"/>
      <c r="BC10" s="220"/>
      <c r="BD10" s="220"/>
      <c r="BE10" s="221"/>
      <c r="BF10" s="221"/>
      <c r="BG10" s="221"/>
      <c r="BH10" s="221"/>
      <c r="BI10" s="221"/>
      <c r="BJ10" s="221"/>
      <c r="BK10" s="221"/>
      <c r="BL10" s="221"/>
      <c r="BM10" s="221"/>
      <c r="BN10" s="221"/>
      <c r="BO10" s="221"/>
      <c r="BP10" s="221"/>
      <c r="BQ10" s="226">
        <v>4</v>
      </c>
      <c r="BR10" s="227"/>
      <c r="BS10" s="773"/>
      <c r="BT10" s="774"/>
      <c r="BU10" s="774"/>
      <c r="BV10" s="774"/>
      <c r="BW10" s="774"/>
      <c r="BX10" s="774"/>
      <c r="BY10" s="774"/>
      <c r="BZ10" s="774"/>
      <c r="CA10" s="774"/>
      <c r="CB10" s="774"/>
      <c r="CC10" s="774"/>
      <c r="CD10" s="774"/>
      <c r="CE10" s="774"/>
      <c r="CF10" s="774"/>
      <c r="CG10" s="775"/>
      <c r="CH10" s="776"/>
      <c r="CI10" s="777"/>
      <c r="CJ10" s="777"/>
      <c r="CK10" s="777"/>
      <c r="CL10" s="778"/>
      <c r="CM10" s="776"/>
      <c r="CN10" s="777"/>
      <c r="CO10" s="777"/>
      <c r="CP10" s="777"/>
      <c r="CQ10" s="778"/>
      <c r="CR10" s="776"/>
      <c r="CS10" s="777"/>
      <c r="CT10" s="777"/>
      <c r="CU10" s="777"/>
      <c r="CV10" s="778"/>
      <c r="CW10" s="776"/>
      <c r="CX10" s="777"/>
      <c r="CY10" s="777"/>
      <c r="CZ10" s="777"/>
      <c r="DA10" s="778"/>
      <c r="DB10" s="776"/>
      <c r="DC10" s="777"/>
      <c r="DD10" s="777"/>
      <c r="DE10" s="777"/>
      <c r="DF10" s="778"/>
      <c r="DG10" s="776"/>
      <c r="DH10" s="777"/>
      <c r="DI10" s="777"/>
      <c r="DJ10" s="777"/>
      <c r="DK10" s="778"/>
      <c r="DL10" s="776"/>
      <c r="DM10" s="777"/>
      <c r="DN10" s="777"/>
      <c r="DO10" s="777"/>
      <c r="DP10" s="778"/>
      <c r="DQ10" s="776"/>
      <c r="DR10" s="777"/>
      <c r="DS10" s="777"/>
      <c r="DT10" s="777"/>
      <c r="DU10" s="778"/>
      <c r="DV10" s="773"/>
      <c r="DW10" s="774"/>
      <c r="DX10" s="774"/>
      <c r="DY10" s="774"/>
      <c r="DZ10" s="779"/>
      <c r="EA10" s="222"/>
    </row>
    <row r="11" spans="1:131" s="223" customFormat="1" ht="26.25" customHeight="1" x14ac:dyDescent="0.2">
      <c r="A11" s="226">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20"/>
      <c r="BA11" s="220"/>
      <c r="BB11" s="220"/>
      <c r="BC11" s="220"/>
      <c r="BD11" s="220"/>
      <c r="BE11" s="221"/>
      <c r="BF11" s="221"/>
      <c r="BG11" s="221"/>
      <c r="BH11" s="221"/>
      <c r="BI11" s="221"/>
      <c r="BJ11" s="221"/>
      <c r="BK11" s="221"/>
      <c r="BL11" s="221"/>
      <c r="BM11" s="221"/>
      <c r="BN11" s="221"/>
      <c r="BO11" s="221"/>
      <c r="BP11" s="221"/>
      <c r="BQ11" s="226">
        <v>5</v>
      </c>
      <c r="BR11" s="227"/>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22"/>
    </row>
    <row r="12" spans="1:131" s="223" customFormat="1" ht="26.25" customHeight="1" x14ac:dyDescent="0.2">
      <c r="A12" s="226">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20"/>
      <c r="BA12" s="220"/>
      <c r="BB12" s="220"/>
      <c r="BC12" s="220"/>
      <c r="BD12" s="220"/>
      <c r="BE12" s="221"/>
      <c r="BF12" s="221"/>
      <c r="BG12" s="221"/>
      <c r="BH12" s="221"/>
      <c r="BI12" s="221"/>
      <c r="BJ12" s="221"/>
      <c r="BK12" s="221"/>
      <c r="BL12" s="221"/>
      <c r="BM12" s="221"/>
      <c r="BN12" s="221"/>
      <c r="BO12" s="221"/>
      <c r="BP12" s="221"/>
      <c r="BQ12" s="226">
        <v>6</v>
      </c>
      <c r="BR12" s="227"/>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22"/>
    </row>
    <row r="13" spans="1:131" s="223" customFormat="1" ht="26.25" customHeight="1" x14ac:dyDescent="0.2">
      <c r="A13" s="226">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20"/>
      <c r="BA13" s="220"/>
      <c r="BB13" s="220"/>
      <c r="BC13" s="220"/>
      <c r="BD13" s="220"/>
      <c r="BE13" s="221"/>
      <c r="BF13" s="221"/>
      <c r="BG13" s="221"/>
      <c r="BH13" s="221"/>
      <c r="BI13" s="221"/>
      <c r="BJ13" s="221"/>
      <c r="BK13" s="221"/>
      <c r="BL13" s="221"/>
      <c r="BM13" s="221"/>
      <c r="BN13" s="221"/>
      <c r="BO13" s="221"/>
      <c r="BP13" s="221"/>
      <c r="BQ13" s="226">
        <v>7</v>
      </c>
      <c r="BR13" s="227"/>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22"/>
    </row>
    <row r="14" spans="1:131" s="223" customFormat="1" ht="26.25" customHeight="1" x14ac:dyDescent="0.2">
      <c r="A14" s="226">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20"/>
      <c r="BA14" s="220"/>
      <c r="BB14" s="220"/>
      <c r="BC14" s="220"/>
      <c r="BD14" s="220"/>
      <c r="BE14" s="221"/>
      <c r="BF14" s="221"/>
      <c r="BG14" s="221"/>
      <c r="BH14" s="221"/>
      <c r="BI14" s="221"/>
      <c r="BJ14" s="221"/>
      <c r="BK14" s="221"/>
      <c r="BL14" s="221"/>
      <c r="BM14" s="221"/>
      <c r="BN14" s="221"/>
      <c r="BO14" s="221"/>
      <c r="BP14" s="221"/>
      <c r="BQ14" s="226">
        <v>8</v>
      </c>
      <c r="BR14" s="227"/>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22"/>
    </row>
    <row r="15" spans="1:131" s="223" customFormat="1" ht="26.25" customHeight="1" x14ac:dyDescent="0.2">
      <c r="A15" s="226">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20"/>
      <c r="BA15" s="220"/>
      <c r="BB15" s="220"/>
      <c r="BC15" s="220"/>
      <c r="BD15" s="220"/>
      <c r="BE15" s="221"/>
      <c r="BF15" s="221"/>
      <c r="BG15" s="221"/>
      <c r="BH15" s="221"/>
      <c r="BI15" s="221"/>
      <c r="BJ15" s="221"/>
      <c r="BK15" s="221"/>
      <c r="BL15" s="221"/>
      <c r="BM15" s="221"/>
      <c r="BN15" s="221"/>
      <c r="BO15" s="221"/>
      <c r="BP15" s="221"/>
      <c r="BQ15" s="226">
        <v>9</v>
      </c>
      <c r="BR15" s="227"/>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22"/>
    </row>
    <row r="16" spans="1:131" s="223" customFormat="1" ht="26.25" customHeight="1" x14ac:dyDescent="0.2">
      <c r="A16" s="226">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20"/>
      <c r="BA16" s="220"/>
      <c r="BB16" s="220"/>
      <c r="BC16" s="220"/>
      <c r="BD16" s="220"/>
      <c r="BE16" s="221"/>
      <c r="BF16" s="221"/>
      <c r="BG16" s="221"/>
      <c r="BH16" s="221"/>
      <c r="BI16" s="221"/>
      <c r="BJ16" s="221"/>
      <c r="BK16" s="221"/>
      <c r="BL16" s="221"/>
      <c r="BM16" s="221"/>
      <c r="BN16" s="221"/>
      <c r="BO16" s="221"/>
      <c r="BP16" s="221"/>
      <c r="BQ16" s="226">
        <v>10</v>
      </c>
      <c r="BR16" s="227"/>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22"/>
    </row>
    <row r="17" spans="1:131" s="223" customFormat="1" ht="26.25" customHeight="1" x14ac:dyDescent="0.2">
      <c r="A17" s="226">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20"/>
      <c r="BA17" s="220"/>
      <c r="BB17" s="220"/>
      <c r="BC17" s="220"/>
      <c r="BD17" s="220"/>
      <c r="BE17" s="221"/>
      <c r="BF17" s="221"/>
      <c r="BG17" s="221"/>
      <c r="BH17" s="221"/>
      <c r="BI17" s="221"/>
      <c r="BJ17" s="221"/>
      <c r="BK17" s="221"/>
      <c r="BL17" s="221"/>
      <c r="BM17" s="221"/>
      <c r="BN17" s="221"/>
      <c r="BO17" s="221"/>
      <c r="BP17" s="221"/>
      <c r="BQ17" s="226">
        <v>11</v>
      </c>
      <c r="BR17" s="227"/>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22"/>
    </row>
    <row r="18" spans="1:131" s="223" customFormat="1" ht="26.25" customHeight="1" x14ac:dyDescent="0.2">
      <c r="A18" s="226">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20"/>
      <c r="BA18" s="220"/>
      <c r="BB18" s="220"/>
      <c r="BC18" s="220"/>
      <c r="BD18" s="220"/>
      <c r="BE18" s="221"/>
      <c r="BF18" s="221"/>
      <c r="BG18" s="221"/>
      <c r="BH18" s="221"/>
      <c r="BI18" s="221"/>
      <c r="BJ18" s="221"/>
      <c r="BK18" s="221"/>
      <c r="BL18" s="221"/>
      <c r="BM18" s="221"/>
      <c r="BN18" s="221"/>
      <c r="BO18" s="221"/>
      <c r="BP18" s="221"/>
      <c r="BQ18" s="226">
        <v>12</v>
      </c>
      <c r="BR18" s="227"/>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22"/>
    </row>
    <row r="19" spans="1:131" s="223" customFormat="1" ht="26.25" customHeight="1" x14ac:dyDescent="0.2">
      <c r="A19" s="226">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20"/>
      <c r="BA19" s="220"/>
      <c r="BB19" s="220"/>
      <c r="BC19" s="220"/>
      <c r="BD19" s="220"/>
      <c r="BE19" s="221"/>
      <c r="BF19" s="221"/>
      <c r="BG19" s="221"/>
      <c r="BH19" s="221"/>
      <c r="BI19" s="221"/>
      <c r="BJ19" s="221"/>
      <c r="BK19" s="221"/>
      <c r="BL19" s="221"/>
      <c r="BM19" s="221"/>
      <c r="BN19" s="221"/>
      <c r="BO19" s="221"/>
      <c r="BP19" s="221"/>
      <c r="BQ19" s="226">
        <v>13</v>
      </c>
      <c r="BR19" s="227"/>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22"/>
    </row>
    <row r="20" spans="1:131" s="223" customFormat="1" ht="26.25" customHeight="1" x14ac:dyDescent="0.2">
      <c r="A20" s="226">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20"/>
      <c r="BA20" s="220"/>
      <c r="BB20" s="220"/>
      <c r="BC20" s="220"/>
      <c r="BD20" s="220"/>
      <c r="BE20" s="221"/>
      <c r="BF20" s="221"/>
      <c r="BG20" s="221"/>
      <c r="BH20" s="221"/>
      <c r="BI20" s="221"/>
      <c r="BJ20" s="221"/>
      <c r="BK20" s="221"/>
      <c r="BL20" s="221"/>
      <c r="BM20" s="221"/>
      <c r="BN20" s="221"/>
      <c r="BO20" s="221"/>
      <c r="BP20" s="221"/>
      <c r="BQ20" s="226">
        <v>14</v>
      </c>
      <c r="BR20" s="227"/>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22"/>
    </row>
    <row r="21" spans="1:131" s="223" customFormat="1" ht="26.25" customHeight="1" thickBot="1" x14ac:dyDescent="0.25">
      <c r="A21" s="226">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20"/>
      <c r="BA21" s="220"/>
      <c r="BB21" s="220"/>
      <c r="BC21" s="220"/>
      <c r="BD21" s="220"/>
      <c r="BE21" s="221"/>
      <c r="BF21" s="221"/>
      <c r="BG21" s="221"/>
      <c r="BH21" s="221"/>
      <c r="BI21" s="221"/>
      <c r="BJ21" s="221"/>
      <c r="BK21" s="221"/>
      <c r="BL21" s="221"/>
      <c r="BM21" s="221"/>
      <c r="BN21" s="221"/>
      <c r="BO21" s="221"/>
      <c r="BP21" s="221"/>
      <c r="BQ21" s="226">
        <v>15</v>
      </c>
      <c r="BR21" s="227"/>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22"/>
    </row>
    <row r="22" spans="1:131" s="223" customFormat="1" ht="26.25" customHeight="1" x14ac:dyDescent="0.2">
      <c r="A22" s="226">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375</v>
      </c>
      <c r="BA22" s="806"/>
      <c r="BB22" s="806"/>
      <c r="BC22" s="806"/>
      <c r="BD22" s="807"/>
      <c r="BE22" s="221"/>
      <c r="BF22" s="221"/>
      <c r="BG22" s="221"/>
      <c r="BH22" s="221"/>
      <c r="BI22" s="221"/>
      <c r="BJ22" s="221"/>
      <c r="BK22" s="221"/>
      <c r="BL22" s="221"/>
      <c r="BM22" s="221"/>
      <c r="BN22" s="221"/>
      <c r="BO22" s="221"/>
      <c r="BP22" s="221"/>
      <c r="BQ22" s="226">
        <v>16</v>
      </c>
      <c r="BR22" s="227"/>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22"/>
    </row>
    <row r="23" spans="1:131" s="223" customFormat="1" ht="26.25" customHeight="1" thickBot="1" x14ac:dyDescent="0.25">
      <c r="A23" s="228" t="s">
        <v>376</v>
      </c>
      <c r="B23" s="789" t="s">
        <v>377</v>
      </c>
      <c r="C23" s="790"/>
      <c r="D23" s="790"/>
      <c r="E23" s="790"/>
      <c r="F23" s="790"/>
      <c r="G23" s="790"/>
      <c r="H23" s="790"/>
      <c r="I23" s="790"/>
      <c r="J23" s="790"/>
      <c r="K23" s="790"/>
      <c r="L23" s="790"/>
      <c r="M23" s="790"/>
      <c r="N23" s="790"/>
      <c r="O23" s="790"/>
      <c r="P23" s="791"/>
      <c r="Q23" s="792">
        <v>7789</v>
      </c>
      <c r="R23" s="793"/>
      <c r="S23" s="793"/>
      <c r="T23" s="793"/>
      <c r="U23" s="793"/>
      <c r="V23" s="793">
        <v>7585</v>
      </c>
      <c r="W23" s="793"/>
      <c r="X23" s="793"/>
      <c r="Y23" s="793"/>
      <c r="Z23" s="793"/>
      <c r="AA23" s="793">
        <v>204</v>
      </c>
      <c r="AB23" s="793"/>
      <c r="AC23" s="793"/>
      <c r="AD23" s="793"/>
      <c r="AE23" s="794"/>
      <c r="AF23" s="795">
        <v>174</v>
      </c>
      <c r="AG23" s="793"/>
      <c r="AH23" s="793"/>
      <c r="AI23" s="793"/>
      <c r="AJ23" s="796"/>
      <c r="AK23" s="797"/>
      <c r="AL23" s="798"/>
      <c r="AM23" s="798"/>
      <c r="AN23" s="798"/>
      <c r="AO23" s="798"/>
      <c r="AP23" s="793">
        <v>6760</v>
      </c>
      <c r="AQ23" s="793"/>
      <c r="AR23" s="793"/>
      <c r="AS23" s="793"/>
      <c r="AT23" s="793"/>
      <c r="AU23" s="809"/>
      <c r="AV23" s="809"/>
      <c r="AW23" s="809"/>
      <c r="AX23" s="809"/>
      <c r="AY23" s="810"/>
      <c r="AZ23" s="811" t="s">
        <v>122</v>
      </c>
      <c r="BA23" s="812"/>
      <c r="BB23" s="812"/>
      <c r="BC23" s="812"/>
      <c r="BD23" s="813"/>
      <c r="BE23" s="221"/>
      <c r="BF23" s="221"/>
      <c r="BG23" s="221"/>
      <c r="BH23" s="221"/>
      <c r="BI23" s="221"/>
      <c r="BJ23" s="221"/>
      <c r="BK23" s="221"/>
      <c r="BL23" s="221"/>
      <c r="BM23" s="221"/>
      <c r="BN23" s="221"/>
      <c r="BO23" s="221"/>
      <c r="BP23" s="221"/>
      <c r="BQ23" s="226">
        <v>17</v>
      </c>
      <c r="BR23" s="227"/>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22"/>
    </row>
    <row r="24" spans="1:131" s="223" customFormat="1" ht="26.25" customHeight="1" x14ac:dyDescent="0.2">
      <c r="A24" s="808" t="s">
        <v>378</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20"/>
      <c r="BA24" s="220"/>
      <c r="BB24" s="220"/>
      <c r="BC24" s="220"/>
      <c r="BD24" s="220"/>
      <c r="BE24" s="221"/>
      <c r="BF24" s="221"/>
      <c r="BG24" s="221"/>
      <c r="BH24" s="221"/>
      <c r="BI24" s="221"/>
      <c r="BJ24" s="221"/>
      <c r="BK24" s="221"/>
      <c r="BL24" s="221"/>
      <c r="BM24" s="221"/>
      <c r="BN24" s="221"/>
      <c r="BO24" s="221"/>
      <c r="BP24" s="221"/>
      <c r="BQ24" s="226">
        <v>18</v>
      </c>
      <c r="BR24" s="227"/>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22"/>
    </row>
    <row r="25" spans="1:131" ht="26.25" customHeight="1" thickBot="1" x14ac:dyDescent="0.25">
      <c r="A25" s="725" t="s">
        <v>379</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20"/>
      <c r="BK25" s="220"/>
      <c r="BL25" s="220"/>
      <c r="BM25" s="220"/>
      <c r="BN25" s="220"/>
      <c r="BO25" s="229"/>
      <c r="BP25" s="229"/>
      <c r="BQ25" s="226">
        <v>19</v>
      </c>
      <c r="BR25" s="227"/>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18"/>
    </row>
    <row r="26" spans="1:131" ht="26.25" customHeight="1" x14ac:dyDescent="0.2">
      <c r="A26" s="727" t="s">
        <v>357</v>
      </c>
      <c r="B26" s="728"/>
      <c r="C26" s="728"/>
      <c r="D26" s="728"/>
      <c r="E26" s="728"/>
      <c r="F26" s="728"/>
      <c r="G26" s="728"/>
      <c r="H26" s="728"/>
      <c r="I26" s="728"/>
      <c r="J26" s="728"/>
      <c r="K26" s="728"/>
      <c r="L26" s="728"/>
      <c r="M26" s="728"/>
      <c r="N26" s="728"/>
      <c r="O26" s="728"/>
      <c r="P26" s="729"/>
      <c r="Q26" s="733" t="s">
        <v>380</v>
      </c>
      <c r="R26" s="734"/>
      <c r="S26" s="734"/>
      <c r="T26" s="734"/>
      <c r="U26" s="735"/>
      <c r="V26" s="733" t="s">
        <v>381</v>
      </c>
      <c r="W26" s="734"/>
      <c r="X26" s="734"/>
      <c r="Y26" s="734"/>
      <c r="Z26" s="735"/>
      <c r="AA26" s="733" t="s">
        <v>382</v>
      </c>
      <c r="AB26" s="734"/>
      <c r="AC26" s="734"/>
      <c r="AD26" s="734"/>
      <c r="AE26" s="734"/>
      <c r="AF26" s="814" t="s">
        <v>383</v>
      </c>
      <c r="AG26" s="815"/>
      <c r="AH26" s="815"/>
      <c r="AI26" s="815"/>
      <c r="AJ26" s="816"/>
      <c r="AK26" s="734" t="s">
        <v>384</v>
      </c>
      <c r="AL26" s="734"/>
      <c r="AM26" s="734"/>
      <c r="AN26" s="734"/>
      <c r="AO26" s="735"/>
      <c r="AP26" s="733" t="s">
        <v>385</v>
      </c>
      <c r="AQ26" s="734"/>
      <c r="AR26" s="734"/>
      <c r="AS26" s="734"/>
      <c r="AT26" s="735"/>
      <c r="AU26" s="733" t="s">
        <v>386</v>
      </c>
      <c r="AV26" s="734"/>
      <c r="AW26" s="734"/>
      <c r="AX26" s="734"/>
      <c r="AY26" s="735"/>
      <c r="AZ26" s="733" t="s">
        <v>387</v>
      </c>
      <c r="BA26" s="734"/>
      <c r="BB26" s="734"/>
      <c r="BC26" s="734"/>
      <c r="BD26" s="735"/>
      <c r="BE26" s="733" t="s">
        <v>364</v>
      </c>
      <c r="BF26" s="734"/>
      <c r="BG26" s="734"/>
      <c r="BH26" s="734"/>
      <c r="BI26" s="740"/>
      <c r="BJ26" s="220"/>
      <c r="BK26" s="220"/>
      <c r="BL26" s="220"/>
      <c r="BM26" s="220"/>
      <c r="BN26" s="220"/>
      <c r="BO26" s="229"/>
      <c r="BP26" s="229"/>
      <c r="BQ26" s="226">
        <v>20</v>
      </c>
      <c r="BR26" s="227"/>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18"/>
    </row>
    <row r="27" spans="1:131" ht="26.25" customHeight="1" thickBot="1" x14ac:dyDescent="0.25">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20"/>
      <c r="BK27" s="220"/>
      <c r="BL27" s="220"/>
      <c r="BM27" s="220"/>
      <c r="BN27" s="220"/>
      <c r="BO27" s="229"/>
      <c r="BP27" s="229"/>
      <c r="BQ27" s="226">
        <v>21</v>
      </c>
      <c r="BR27" s="227"/>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18"/>
    </row>
    <row r="28" spans="1:131" ht="26.25" customHeight="1" thickTop="1" x14ac:dyDescent="0.2">
      <c r="A28" s="230">
        <v>1</v>
      </c>
      <c r="B28" s="749" t="s">
        <v>388</v>
      </c>
      <c r="C28" s="750"/>
      <c r="D28" s="750"/>
      <c r="E28" s="750"/>
      <c r="F28" s="750"/>
      <c r="G28" s="750"/>
      <c r="H28" s="750"/>
      <c r="I28" s="750"/>
      <c r="J28" s="750"/>
      <c r="K28" s="750"/>
      <c r="L28" s="750"/>
      <c r="M28" s="750"/>
      <c r="N28" s="750"/>
      <c r="O28" s="750"/>
      <c r="P28" s="751"/>
      <c r="Q28" s="822">
        <v>1744</v>
      </c>
      <c r="R28" s="823"/>
      <c r="S28" s="823"/>
      <c r="T28" s="823"/>
      <c r="U28" s="823"/>
      <c r="V28" s="823">
        <v>1743</v>
      </c>
      <c r="W28" s="823"/>
      <c r="X28" s="823"/>
      <c r="Y28" s="823"/>
      <c r="Z28" s="823"/>
      <c r="AA28" s="823">
        <v>2</v>
      </c>
      <c r="AB28" s="823"/>
      <c r="AC28" s="823"/>
      <c r="AD28" s="823"/>
      <c r="AE28" s="824"/>
      <c r="AF28" s="825">
        <v>2</v>
      </c>
      <c r="AG28" s="823"/>
      <c r="AH28" s="823"/>
      <c r="AI28" s="823"/>
      <c r="AJ28" s="826"/>
      <c r="AK28" s="827">
        <v>221</v>
      </c>
      <c r="AL28" s="828"/>
      <c r="AM28" s="828"/>
      <c r="AN28" s="828"/>
      <c r="AO28" s="828"/>
      <c r="AP28" s="828"/>
      <c r="AQ28" s="828"/>
      <c r="AR28" s="828"/>
      <c r="AS28" s="828"/>
      <c r="AT28" s="828"/>
      <c r="AU28" s="828"/>
      <c r="AV28" s="828"/>
      <c r="AW28" s="828"/>
      <c r="AX28" s="828"/>
      <c r="AY28" s="828"/>
      <c r="AZ28" s="829"/>
      <c r="BA28" s="829"/>
      <c r="BB28" s="829"/>
      <c r="BC28" s="829"/>
      <c r="BD28" s="829"/>
      <c r="BE28" s="820"/>
      <c r="BF28" s="820"/>
      <c r="BG28" s="820"/>
      <c r="BH28" s="820"/>
      <c r="BI28" s="821"/>
      <c r="BJ28" s="220"/>
      <c r="BK28" s="220"/>
      <c r="BL28" s="220"/>
      <c r="BM28" s="220"/>
      <c r="BN28" s="220"/>
      <c r="BO28" s="229"/>
      <c r="BP28" s="229"/>
      <c r="BQ28" s="226">
        <v>22</v>
      </c>
      <c r="BR28" s="227"/>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18"/>
    </row>
    <row r="29" spans="1:131" ht="26.25" customHeight="1" x14ac:dyDescent="0.2">
      <c r="A29" s="230">
        <v>2</v>
      </c>
      <c r="B29" s="780" t="s">
        <v>389</v>
      </c>
      <c r="C29" s="781"/>
      <c r="D29" s="781"/>
      <c r="E29" s="781"/>
      <c r="F29" s="781"/>
      <c r="G29" s="781"/>
      <c r="H29" s="781"/>
      <c r="I29" s="781"/>
      <c r="J29" s="781"/>
      <c r="K29" s="781"/>
      <c r="L29" s="781"/>
      <c r="M29" s="781"/>
      <c r="N29" s="781"/>
      <c r="O29" s="781"/>
      <c r="P29" s="782"/>
      <c r="Q29" s="783">
        <v>1748</v>
      </c>
      <c r="R29" s="784"/>
      <c r="S29" s="784"/>
      <c r="T29" s="784"/>
      <c r="U29" s="784"/>
      <c r="V29" s="784">
        <v>1727</v>
      </c>
      <c r="W29" s="784"/>
      <c r="X29" s="784"/>
      <c r="Y29" s="784"/>
      <c r="Z29" s="784"/>
      <c r="AA29" s="784">
        <v>21</v>
      </c>
      <c r="AB29" s="784"/>
      <c r="AC29" s="784"/>
      <c r="AD29" s="784"/>
      <c r="AE29" s="785"/>
      <c r="AF29" s="786">
        <v>21</v>
      </c>
      <c r="AG29" s="787"/>
      <c r="AH29" s="787"/>
      <c r="AI29" s="787"/>
      <c r="AJ29" s="788"/>
      <c r="AK29" s="834">
        <v>298</v>
      </c>
      <c r="AL29" s="830"/>
      <c r="AM29" s="830"/>
      <c r="AN29" s="830"/>
      <c r="AO29" s="830"/>
      <c r="AP29" s="830"/>
      <c r="AQ29" s="830"/>
      <c r="AR29" s="830"/>
      <c r="AS29" s="830"/>
      <c r="AT29" s="830"/>
      <c r="AU29" s="830"/>
      <c r="AV29" s="830"/>
      <c r="AW29" s="830"/>
      <c r="AX29" s="830"/>
      <c r="AY29" s="830"/>
      <c r="AZ29" s="831"/>
      <c r="BA29" s="831"/>
      <c r="BB29" s="831"/>
      <c r="BC29" s="831"/>
      <c r="BD29" s="831"/>
      <c r="BE29" s="832"/>
      <c r="BF29" s="832"/>
      <c r="BG29" s="832"/>
      <c r="BH29" s="832"/>
      <c r="BI29" s="833"/>
      <c r="BJ29" s="220"/>
      <c r="BK29" s="220"/>
      <c r="BL29" s="220"/>
      <c r="BM29" s="220"/>
      <c r="BN29" s="220"/>
      <c r="BO29" s="229"/>
      <c r="BP29" s="229"/>
      <c r="BQ29" s="226">
        <v>23</v>
      </c>
      <c r="BR29" s="227"/>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18"/>
    </row>
    <row r="30" spans="1:131" ht="26.25" customHeight="1" x14ac:dyDescent="0.2">
      <c r="A30" s="230">
        <v>3</v>
      </c>
      <c r="B30" s="780" t="s">
        <v>390</v>
      </c>
      <c r="C30" s="781"/>
      <c r="D30" s="781"/>
      <c r="E30" s="781"/>
      <c r="F30" s="781"/>
      <c r="G30" s="781"/>
      <c r="H30" s="781"/>
      <c r="I30" s="781"/>
      <c r="J30" s="781"/>
      <c r="K30" s="781"/>
      <c r="L30" s="781"/>
      <c r="M30" s="781"/>
      <c r="N30" s="781"/>
      <c r="O30" s="781"/>
      <c r="P30" s="782"/>
      <c r="Q30" s="783">
        <v>578</v>
      </c>
      <c r="R30" s="784"/>
      <c r="S30" s="784"/>
      <c r="T30" s="784"/>
      <c r="U30" s="784"/>
      <c r="V30" s="784">
        <v>571</v>
      </c>
      <c r="W30" s="784"/>
      <c r="X30" s="784"/>
      <c r="Y30" s="784"/>
      <c r="Z30" s="784"/>
      <c r="AA30" s="784">
        <v>8</v>
      </c>
      <c r="AB30" s="784"/>
      <c r="AC30" s="784"/>
      <c r="AD30" s="784"/>
      <c r="AE30" s="785"/>
      <c r="AF30" s="786">
        <v>8</v>
      </c>
      <c r="AG30" s="787"/>
      <c r="AH30" s="787"/>
      <c r="AI30" s="787"/>
      <c r="AJ30" s="788"/>
      <c r="AK30" s="834">
        <v>353</v>
      </c>
      <c r="AL30" s="830"/>
      <c r="AM30" s="830"/>
      <c r="AN30" s="830"/>
      <c r="AO30" s="830"/>
      <c r="AP30" s="830"/>
      <c r="AQ30" s="830"/>
      <c r="AR30" s="830"/>
      <c r="AS30" s="830"/>
      <c r="AT30" s="830"/>
      <c r="AU30" s="830"/>
      <c r="AV30" s="830"/>
      <c r="AW30" s="830"/>
      <c r="AX30" s="830"/>
      <c r="AY30" s="830"/>
      <c r="AZ30" s="831"/>
      <c r="BA30" s="831"/>
      <c r="BB30" s="831"/>
      <c r="BC30" s="831"/>
      <c r="BD30" s="831"/>
      <c r="BE30" s="832"/>
      <c r="BF30" s="832"/>
      <c r="BG30" s="832"/>
      <c r="BH30" s="832"/>
      <c r="BI30" s="833"/>
      <c r="BJ30" s="220"/>
      <c r="BK30" s="220"/>
      <c r="BL30" s="220"/>
      <c r="BM30" s="220"/>
      <c r="BN30" s="220"/>
      <c r="BO30" s="229"/>
      <c r="BP30" s="229"/>
      <c r="BQ30" s="226">
        <v>24</v>
      </c>
      <c r="BR30" s="227"/>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18"/>
    </row>
    <row r="31" spans="1:131" ht="26.25" customHeight="1" x14ac:dyDescent="0.2">
      <c r="A31" s="230">
        <v>4</v>
      </c>
      <c r="B31" s="780" t="s">
        <v>391</v>
      </c>
      <c r="C31" s="781"/>
      <c r="D31" s="781"/>
      <c r="E31" s="781"/>
      <c r="F31" s="781"/>
      <c r="G31" s="781"/>
      <c r="H31" s="781"/>
      <c r="I31" s="781"/>
      <c r="J31" s="781"/>
      <c r="K31" s="781"/>
      <c r="L31" s="781"/>
      <c r="M31" s="781"/>
      <c r="N31" s="781"/>
      <c r="O31" s="781"/>
      <c r="P31" s="782"/>
      <c r="Q31" s="783">
        <v>773</v>
      </c>
      <c r="R31" s="784"/>
      <c r="S31" s="784"/>
      <c r="T31" s="784"/>
      <c r="U31" s="784"/>
      <c r="V31" s="784">
        <v>698</v>
      </c>
      <c r="W31" s="784"/>
      <c r="X31" s="784"/>
      <c r="Y31" s="784"/>
      <c r="Z31" s="784"/>
      <c r="AA31" s="784">
        <v>75</v>
      </c>
      <c r="AB31" s="784"/>
      <c r="AC31" s="784"/>
      <c r="AD31" s="784"/>
      <c r="AE31" s="785"/>
      <c r="AF31" s="786">
        <v>163</v>
      </c>
      <c r="AG31" s="787"/>
      <c r="AH31" s="787"/>
      <c r="AI31" s="787"/>
      <c r="AJ31" s="788"/>
      <c r="AK31" s="834">
        <v>330</v>
      </c>
      <c r="AL31" s="830"/>
      <c r="AM31" s="830"/>
      <c r="AN31" s="830"/>
      <c r="AO31" s="830"/>
      <c r="AP31" s="830">
        <v>4320</v>
      </c>
      <c r="AQ31" s="830"/>
      <c r="AR31" s="830"/>
      <c r="AS31" s="830"/>
      <c r="AT31" s="830"/>
      <c r="AU31" s="830">
        <v>1732</v>
      </c>
      <c r="AV31" s="830"/>
      <c r="AW31" s="830"/>
      <c r="AX31" s="830"/>
      <c r="AY31" s="830"/>
      <c r="AZ31" s="831" t="s">
        <v>540</v>
      </c>
      <c r="BA31" s="831"/>
      <c r="BB31" s="831"/>
      <c r="BC31" s="831"/>
      <c r="BD31" s="831"/>
      <c r="BE31" s="832" t="s">
        <v>392</v>
      </c>
      <c r="BF31" s="832"/>
      <c r="BG31" s="832"/>
      <c r="BH31" s="832"/>
      <c r="BI31" s="833"/>
      <c r="BJ31" s="220"/>
      <c r="BK31" s="220"/>
      <c r="BL31" s="220"/>
      <c r="BM31" s="220"/>
      <c r="BN31" s="220"/>
      <c r="BO31" s="229"/>
      <c r="BP31" s="229"/>
      <c r="BQ31" s="226">
        <v>25</v>
      </c>
      <c r="BR31" s="227"/>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18"/>
    </row>
    <row r="32" spans="1:131" ht="26.25" customHeight="1" x14ac:dyDescent="0.2">
      <c r="A32" s="230">
        <v>5</v>
      </c>
      <c r="B32" s="780"/>
      <c r="C32" s="781"/>
      <c r="D32" s="781"/>
      <c r="E32" s="781"/>
      <c r="F32" s="781"/>
      <c r="G32" s="781"/>
      <c r="H32" s="781"/>
      <c r="I32" s="781"/>
      <c r="J32" s="781"/>
      <c r="K32" s="781"/>
      <c r="L32" s="781"/>
      <c r="M32" s="781"/>
      <c r="N32" s="781"/>
      <c r="O32" s="781"/>
      <c r="P32" s="782"/>
      <c r="Q32" s="783"/>
      <c r="R32" s="784"/>
      <c r="S32" s="784"/>
      <c r="T32" s="784"/>
      <c r="U32" s="784"/>
      <c r="V32" s="784"/>
      <c r="W32" s="784"/>
      <c r="X32" s="784"/>
      <c r="Y32" s="784"/>
      <c r="Z32" s="784"/>
      <c r="AA32" s="784"/>
      <c r="AB32" s="784"/>
      <c r="AC32" s="784"/>
      <c r="AD32" s="784"/>
      <c r="AE32" s="785"/>
      <c r="AF32" s="786"/>
      <c r="AG32" s="787"/>
      <c r="AH32" s="787"/>
      <c r="AI32" s="787"/>
      <c r="AJ32" s="788"/>
      <c r="AK32" s="834"/>
      <c r="AL32" s="830"/>
      <c r="AM32" s="830"/>
      <c r="AN32" s="830"/>
      <c r="AO32" s="830"/>
      <c r="AP32" s="830"/>
      <c r="AQ32" s="830"/>
      <c r="AR32" s="830"/>
      <c r="AS32" s="830"/>
      <c r="AT32" s="830"/>
      <c r="AU32" s="830"/>
      <c r="AV32" s="830"/>
      <c r="AW32" s="830"/>
      <c r="AX32" s="830"/>
      <c r="AY32" s="830"/>
      <c r="AZ32" s="831"/>
      <c r="BA32" s="831"/>
      <c r="BB32" s="831"/>
      <c r="BC32" s="831"/>
      <c r="BD32" s="831"/>
      <c r="BE32" s="832"/>
      <c r="BF32" s="832"/>
      <c r="BG32" s="832"/>
      <c r="BH32" s="832"/>
      <c r="BI32" s="833"/>
      <c r="BJ32" s="220"/>
      <c r="BK32" s="220"/>
      <c r="BL32" s="220"/>
      <c r="BM32" s="220"/>
      <c r="BN32" s="220"/>
      <c r="BO32" s="229"/>
      <c r="BP32" s="229"/>
      <c r="BQ32" s="226">
        <v>26</v>
      </c>
      <c r="BR32" s="227"/>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18"/>
    </row>
    <row r="33" spans="1:131" ht="26.25" customHeight="1" x14ac:dyDescent="0.2">
      <c r="A33" s="230">
        <v>6</v>
      </c>
      <c r="B33" s="780"/>
      <c r="C33" s="781"/>
      <c r="D33" s="781"/>
      <c r="E33" s="781"/>
      <c r="F33" s="781"/>
      <c r="G33" s="781"/>
      <c r="H33" s="781"/>
      <c r="I33" s="781"/>
      <c r="J33" s="781"/>
      <c r="K33" s="781"/>
      <c r="L33" s="781"/>
      <c r="M33" s="781"/>
      <c r="N33" s="781"/>
      <c r="O33" s="781"/>
      <c r="P33" s="782"/>
      <c r="Q33" s="783"/>
      <c r="R33" s="784"/>
      <c r="S33" s="784"/>
      <c r="T33" s="784"/>
      <c r="U33" s="784"/>
      <c r="V33" s="784"/>
      <c r="W33" s="784"/>
      <c r="X33" s="784"/>
      <c r="Y33" s="784"/>
      <c r="Z33" s="784"/>
      <c r="AA33" s="784"/>
      <c r="AB33" s="784"/>
      <c r="AC33" s="784"/>
      <c r="AD33" s="784"/>
      <c r="AE33" s="785"/>
      <c r="AF33" s="786"/>
      <c r="AG33" s="787"/>
      <c r="AH33" s="787"/>
      <c r="AI33" s="787"/>
      <c r="AJ33" s="788"/>
      <c r="AK33" s="834"/>
      <c r="AL33" s="830"/>
      <c r="AM33" s="830"/>
      <c r="AN33" s="830"/>
      <c r="AO33" s="830"/>
      <c r="AP33" s="830"/>
      <c r="AQ33" s="830"/>
      <c r="AR33" s="830"/>
      <c r="AS33" s="830"/>
      <c r="AT33" s="830"/>
      <c r="AU33" s="830"/>
      <c r="AV33" s="830"/>
      <c r="AW33" s="830"/>
      <c r="AX33" s="830"/>
      <c r="AY33" s="830"/>
      <c r="AZ33" s="831"/>
      <c r="BA33" s="831"/>
      <c r="BB33" s="831"/>
      <c r="BC33" s="831"/>
      <c r="BD33" s="831"/>
      <c r="BE33" s="832"/>
      <c r="BF33" s="832"/>
      <c r="BG33" s="832"/>
      <c r="BH33" s="832"/>
      <c r="BI33" s="833"/>
      <c r="BJ33" s="220"/>
      <c r="BK33" s="220"/>
      <c r="BL33" s="220"/>
      <c r="BM33" s="220"/>
      <c r="BN33" s="220"/>
      <c r="BO33" s="229"/>
      <c r="BP33" s="229"/>
      <c r="BQ33" s="226">
        <v>27</v>
      </c>
      <c r="BR33" s="227"/>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18"/>
    </row>
    <row r="34" spans="1:131" ht="26.25" customHeight="1" x14ac:dyDescent="0.2">
      <c r="A34" s="230">
        <v>7</v>
      </c>
      <c r="B34" s="780"/>
      <c r="C34" s="781"/>
      <c r="D34" s="781"/>
      <c r="E34" s="781"/>
      <c r="F34" s="781"/>
      <c r="G34" s="781"/>
      <c r="H34" s="781"/>
      <c r="I34" s="781"/>
      <c r="J34" s="781"/>
      <c r="K34" s="781"/>
      <c r="L34" s="781"/>
      <c r="M34" s="781"/>
      <c r="N34" s="781"/>
      <c r="O34" s="781"/>
      <c r="P34" s="782"/>
      <c r="Q34" s="783"/>
      <c r="R34" s="784"/>
      <c r="S34" s="784"/>
      <c r="T34" s="784"/>
      <c r="U34" s="784"/>
      <c r="V34" s="784"/>
      <c r="W34" s="784"/>
      <c r="X34" s="784"/>
      <c r="Y34" s="784"/>
      <c r="Z34" s="784"/>
      <c r="AA34" s="784"/>
      <c r="AB34" s="784"/>
      <c r="AC34" s="784"/>
      <c r="AD34" s="784"/>
      <c r="AE34" s="785"/>
      <c r="AF34" s="786"/>
      <c r="AG34" s="787"/>
      <c r="AH34" s="787"/>
      <c r="AI34" s="787"/>
      <c r="AJ34" s="788"/>
      <c r="AK34" s="834"/>
      <c r="AL34" s="830"/>
      <c r="AM34" s="830"/>
      <c r="AN34" s="830"/>
      <c r="AO34" s="830"/>
      <c r="AP34" s="830"/>
      <c r="AQ34" s="830"/>
      <c r="AR34" s="830"/>
      <c r="AS34" s="830"/>
      <c r="AT34" s="830"/>
      <c r="AU34" s="830"/>
      <c r="AV34" s="830"/>
      <c r="AW34" s="830"/>
      <c r="AX34" s="830"/>
      <c r="AY34" s="830"/>
      <c r="AZ34" s="831"/>
      <c r="BA34" s="831"/>
      <c r="BB34" s="831"/>
      <c r="BC34" s="831"/>
      <c r="BD34" s="831"/>
      <c r="BE34" s="832"/>
      <c r="BF34" s="832"/>
      <c r="BG34" s="832"/>
      <c r="BH34" s="832"/>
      <c r="BI34" s="833"/>
      <c r="BJ34" s="220"/>
      <c r="BK34" s="220"/>
      <c r="BL34" s="220"/>
      <c r="BM34" s="220"/>
      <c r="BN34" s="220"/>
      <c r="BO34" s="229"/>
      <c r="BP34" s="229"/>
      <c r="BQ34" s="226">
        <v>28</v>
      </c>
      <c r="BR34" s="227"/>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18"/>
    </row>
    <row r="35" spans="1:131" ht="26.25" customHeight="1" x14ac:dyDescent="0.2">
      <c r="A35" s="230">
        <v>8</v>
      </c>
      <c r="B35" s="780"/>
      <c r="C35" s="781"/>
      <c r="D35" s="781"/>
      <c r="E35" s="781"/>
      <c r="F35" s="781"/>
      <c r="G35" s="781"/>
      <c r="H35" s="781"/>
      <c r="I35" s="781"/>
      <c r="J35" s="781"/>
      <c r="K35" s="781"/>
      <c r="L35" s="781"/>
      <c r="M35" s="781"/>
      <c r="N35" s="781"/>
      <c r="O35" s="781"/>
      <c r="P35" s="782"/>
      <c r="Q35" s="783"/>
      <c r="R35" s="784"/>
      <c r="S35" s="784"/>
      <c r="T35" s="784"/>
      <c r="U35" s="784"/>
      <c r="V35" s="784"/>
      <c r="W35" s="784"/>
      <c r="X35" s="784"/>
      <c r="Y35" s="784"/>
      <c r="Z35" s="784"/>
      <c r="AA35" s="784"/>
      <c r="AB35" s="784"/>
      <c r="AC35" s="784"/>
      <c r="AD35" s="784"/>
      <c r="AE35" s="785"/>
      <c r="AF35" s="786"/>
      <c r="AG35" s="787"/>
      <c r="AH35" s="787"/>
      <c r="AI35" s="787"/>
      <c r="AJ35" s="788"/>
      <c r="AK35" s="834"/>
      <c r="AL35" s="830"/>
      <c r="AM35" s="830"/>
      <c r="AN35" s="830"/>
      <c r="AO35" s="830"/>
      <c r="AP35" s="830"/>
      <c r="AQ35" s="830"/>
      <c r="AR35" s="830"/>
      <c r="AS35" s="830"/>
      <c r="AT35" s="830"/>
      <c r="AU35" s="830"/>
      <c r="AV35" s="830"/>
      <c r="AW35" s="830"/>
      <c r="AX35" s="830"/>
      <c r="AY35" s="830"/>
      <c r="AZ35" s="831"/>
      <c r="BA35" s="831"/>
      <c r="BB35" s="831"/>
      <c r="BC35" s="831"/>
      <c r="BD35" s="831"/>
      <c r="BE35" s="832"/>
      <c r="BF35" s="832"/>
      <c r="BG35" s="832"/>
      <c r="BH35" s="832"/>
      <c r="BI35" s="833"/>
      <c r="BJ35" s="220"/>
      <c r="BK35" s="220"/>
      <c r="BL35" s="220"/>
      <c r="BM35" s="220"/>
      <c r="BN35" s="220"/>
      <c r="BO35" s="229"/>
      <c r="BP35" s="229"/>
      <c r="BQ35" s="226">
        <v>29</v>
      </c>
      <c r="BR35" s="227"/>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18"/>
    </row>
    <row r="36" spans="1:131" ht="26.25" customHeight="1" x14ac:dyDescent="0.2">
      <c r="A36" s="230">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4"/>
      <c r="AL36" s="830"/>
      <c r="AM36" s="830"/>
      <c r="AN36" s="830"/>
      <c r="AO36" s="830"/>
      <c r="AP36" s="830"/>
      <c r="AQ36" s="830"/>
      <c r="AR36" s="830"/>
      <c r="AS36" s="830"/>
      <c r="AT36" s="830"/>
      <c r="AU36" s="830"/>
      <c r="AV36" s="830"/>
      <c r="AW36" s="830"/>
      <c r="AX36" s="830"/>
      <c r="AY36" s="830"/>
      <c r="AZ36" s="831"/>
      <c r="BA36" s="831"/>
      <c r="BB36" s="831"/>
      <c r="BC36" s="831"/>
      <c r="BD36" s="831"/>
      <c r="BE36" s="832"/>
      <c r="BF36" s="832"/>
      <c r="BG36" s="832"/>
      <c r="BH36" s="832"/>
      <c r="BI36" s="833"/>
      <c r="BJ36" s="220"/>
      <c r="BK36" s="220"/>
      <c r="BL36" s="220"/>
      <c r="BM36" s="220"/>
      <c r="BN36" s="220"/>
      <c r="BO36" s="229"/>
      <c r="BP36" s="229"/>
      <c r="BQ36" s="226">
        <v>30</v>
      </c>
      <c r="BR36" s="227"/>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18"/>
    </row>
    <row r="37" spans="1:131" ht="26.25" customHeight="1" x14ac:dyDescent="0.2">
      <c r="A37" s="230">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20"/>
      <c r="BK37" s="220"/>
      <c r="BL37" s="220"/>
      <c r="BM37" s="220"/>
      <c r="BN37" s="220"/>
      <c r="BO37" s="229"/>
      <c r="BP37" s="229"/>
      <c r="BQ37" s="226">
        <v>31</v>
      </c>
      <c r="BR37" s="227"/>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18"/>
    </row>
    <row r="38" spans="1:131" ht="26.25" customHeight="1" x14ac:dyDescent="0.2">
      <c r="A38" s="230">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20"/>
      <c r="BK38" s="220"/>
      <c r="BL38" s="220"/>
      <c r="BM38" s="220"/>
      <c r="BN38" s="220"/>
      <c r="BO38" s="229"/>
      <c r="BP38" s="229"/>
      <c r="BQ38" s="226">
        <v>32</v>
      </c>
      <c r="BR38" s="227"/>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18"/>
    </row>
    <row r="39" spans="1:131" ht="26.25" customHeight="1" x14ac:dyDescent="0.2">
      <c r="A39" s="230">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20"/>
      <c r="BK39" s="220"/>
      <c r="BL39" s="220"/>
      <c r="BM39" s="220"/>
      <c r="BN39" s="220"/>
      <c r="BO39" s="229"/>
      <c r="BP39" s="229"/>
      <c r="BQ39" s="226">
        <v>33</v>
      </c>
      <c r="BR39" s="227"/>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18"/>
    </row>
    <row r="40" spans="1:131" ht="26.25" customHeight="1" x14ac:dyDescent="0.2">
      <c r="A40" s="226">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20"/>
      <c r="BK40" s="220"/>
      <c r="BL40" s="220"/>
      <c r="BM40" s="220"/>
      <c r="BN40" s="220"/>
      <c r="BO40" s="229"/>
      <c r="BP40" s="229"/>
      <c r="BQ40" s="226">
        <v>34</v>
      </c>
      <c r="BR40" s="227"/>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18"/>
    </row>
    <row r="41" spans="1:131" ht="26.25" customHeight="1" x14ac:dyDescent="0.2">
      <c r="A41" s="226">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20"/>
      <c r="BK41" s="220"/>
      <c r="BL41" s="220"/>
      <c r="BM41" s="220"/>
      <c r="BN41" s="220"/>
      <c r="BO41" s="229"/>
      <c r="BP41" s="229"/>
      <c r="BQ41" s="226">
        <v>35</v>
      </c>
      <c r="BR41" s="227"/>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18"/>
    </row>
    <row r="42" spans="1:131" ht="26.25" customHeight="1" x14ac:dyDescent="0.2">
      <c r="A42" s="226">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20"/>
      <c r="BK42" s="220"/>
      <c r="BL42" s="220"/>
      <c r="BM42" s="220"/>
      <c r="BN42" s="220"/>
      <c r="BO42" s="229"/>
      <c r="BP42" s="229"/>
      <c r="BQ42" s="226">
        <v>36</v>
      </c>
      <c r="BR42" s="227"/>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18"/>
    </row>
    <row r="43" spans="1:131" ht="26.25" customHeight="1" x14ac:dyDescent="0.2">
      <c r="A43" s="226">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20"/>
      <c r="BK43" s="220"/>
      <c r="BL43" s="220"/>
      <c r="BM43" s="220"/>
      <c r="BN43" s="220"/>
      <c r="BO43" s="229"/>
      <c r="BP43" s="229"/>
      <c r="BQ43" s="226">
        <v>37</v>
      </c>
      <c r="BR43" s="227"/>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18"/>
    </row>
    <row r="44" spans="1:131" ht="26.25" customHeight="1" x14ac:dyDescent="0.2">
      <c r="A44" s="226">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20"/>
      <c r="BK44" s="220"/>
      <c r="BL44" s="220"/>
      <c r="BM44" s="220"/>
      <c r="BN44" s="220"/>
      <c r="BO44" s="229"/>
      <c r="BP44" s="229"/>
      <c r="BQ44" s="226">
        <v>38</v>
      </c>
      <c r="BR44" s="227"/>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18"/>
    </row>
    <row r="45" spans="1:131" ht="26.25" customHeight="1" x14ac:dyDescent="0.2">
      <c r="A45" s="226">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20"/>
      <c r="BK45" s="220"/>
      <c r="BL45" s="220"/>
      <c r="BM45" s="220"/>
      <c r="BN45" s="220"/>
      <c r="BO45" s="229"/>
      <c r="BP45" s="229"/>
      <c r="BQ45" s="226">
        <v>39</v>
      </c>
      <c r="BR45" s="227"/>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18"/>
    </row>
    <row r="46" spans="1:131" ht="26.25" customHeight="1" x14ac:dyDescent="0.2">
      <c r="A46" s="226">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20"/>
      <c r="BK46" s="220"/>
      <c r="BL46" s="220"/>
      <c r="BM46" s="220"/>
      <c r="BN46" s="220"/>
      <c r="BO46" s="229"/>
      <c r="BP46" s="229"/>
      <c r="BQ46" s="226">
        <v>40</v>
      </c>
      <c r="BR46" s="227"/>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18"/>
    </row>
    <row r="47" spans="1:131" ht="26.25" customHeight="1" x14ac:dyDescent="0.2">
      <c r="A47" s="226">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20"/>
      <c r="BK47" s="220"/>
      <c r="BL47" s="220"/>
      <c r="BM47" s="220"/>
      <c r="BN47" s="220"/>
      <c r="BO47" s="229"/>
      <c r="BP47" s="229"/>
      <c r="BQ47" s="226">
        <v>41</v>
      </c>
      <c r="BR47" s="227"/>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18"/>
    </row>
    <row r="48" spans="1:131" ht="26.25" customHeight="1" x14ac:dyDescent="0.2">
      <c r="A48" s="226">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20"/>
      <c r="BK48" s="220"/>
      <c r="BL48" s="220"/>
      <c r="BM48" s="220"/>
      <c r="BN48" s="220"/>
      <c r="BO48" s="229"/>
      <c r="BP48" s="229"/>
      <c r="BQ48" s="226">
        <v>42</v>
      </c>
      <c r="BR48" s="227"/>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18"/>
    </row>
    <row r="49" spans="1:131" ht="26.25" customHeight="1" x14ac:dyDescent="0.2">
      <c r="A49" s="226">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20"/>
      <c r="BK49" s="220"/>
      <c r="BL49" s="220"/>
      <c r="BM49" s="220"/>
      <c r="BN49" s="220"/>
      <c r="BO49" s="229"/>
      <c r="BP49" s="229"/>
      <c r="BQ49" s="226">
        <v>43</v>
      </c>
      <c r="BR49" s="227"/>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18"/>
    </row>
    <row r="50" spans="1:131" ht="26.25" customHeight="1" x14ac:dyDescent="0.2">
      <c r="A50" s="226">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20"/>
      <c r="BK50" s="220"/>
      <c r="BL50" s="220"/>
      <c r="BM50" s="220"/>
      <c r="BN50" s="220"/>
      <c r="BO50" s="229"/>
      <c r="BP50" s="229"/>
      <c r="BQ50" s="226">
        <v>44</v>
      </c>
      <c r="BR50" s="227"/>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18"/>
    </row>
    <row r="51" spans="1:131" ht="26.25" customHeight="1" x14ac:dyDescent="0.2">
      <c r="A51" s="226">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20"/>
      <c r="BK51" s="220"/>
      <c r="BL51" s="220"/>
      <c r="BM51" s="220"/>
      <c r="BN51" s="220"/>
      <c r="BO51" s="229"/>
      <c r="BP51" s="229"/>
      <c r="BQ51" s="226">
        <v>45</v>
      </c>
      <c r="BR51" s="227"/>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18"/>
    </row>
    <row r="52" spans="1:131" ht="26.25" customHeight="1" x14ac:dyDescent="0.2">
      <c r="A52" s="226">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20"/>
      <c r="BK52" s="220"/>
      <c r="BL52" s="220"/>
      <c r="BM52" s="220"/>
      <c r="BN52" s="220"/>
      <c r="BO52" s="229"/>
      <c r="BP52" s="229"/>
      <c r="BQ52" s="226">
        <v>46</v>
      </c>
      <c r="BR52" s="227"/>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18"/>
    </row>
    <row r="53" spans="1:131" ht="26.25" customHeight="1" x14ac:dyDescent="0.2">
      <c r="A53" s="226">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20"/>
      <c r="BK53" s="220"/>
      <c r="BL53" s="220"/>
      <c r="BM53" s="220"/>
      <c r="BN53" s="220"/>
      <c r="BO53" s="229"/>
      <c r="BP53" s="229"/>
      <c r="BQ53" s="226">
        <v>47</v>
      </c>
      <c r="BR53" s="227"/>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18"/>
    </row>
    <row r="54" spans="1:131" ht="26.25" customHeight="1" x14ac:dyDescent="0.2">
      <c r="A54" s="226">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20"/>
      <c r="BK54" s="220"/>
      <c r="BL54" s="220"/>
      <c r="BM54" s="220"/>
      <c r="BN54" s="220"/>
      <c r="BO54" s="229"/>
      <c r="BP54" s="229"/>
      <c r="BQ54" s="226">
        <v>48</v>
      </c>
      <c r="BR54" s="227"/>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18"/>
    </row>
    <row r="55" spans="1:131" ht="26.25" customHeight="1" x14ac:dyDescent="0.2">
      <c r="A55" s="226">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20"/>
      <c r="BK55" s="220"/>
      <c r="BL55" s="220"/>
      <c r="BM55" s="220"/>
      <c r="BN55" s="220"/>
      <c r="BO55" s="229"/>
      <c r="BP55" s="229"/>
      <c r="BQ55" s="226">
        <v>49</v>
      </c>
      <c r="BR55" s="227"/>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18"/>
    </row>
    <row r="56" spans="1:131" ht="26.25" customHeight="1" x14ac:dyDescent="0.2">
      <c r="A56" s="226">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20"/>
      <c r="BK56" s="220"/>
      <c r="BL56" s="220"/>
      <c r="BM56" s="220"/>
      <c r="BN56" s="220"/>
      <c r="BO56" s="229"/>
      <c r="BP56" s="229"/>
      <c r="BQ56" s="226">
        <v>50</v>
      </c>
      <c r="BR56" s="227"/>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18"/>
    </row>
    <row r="57" spans="1:131" ht="26.25" customHeight="1" x14ac:dyDescent="0.2">
      <c r="A57" s="226">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20"/>
      <c r="BK57" s="220"/>
      <c r="BL57" s="220"/>
      <c r="BM57" s="220"/>
      <c r="BN57" s="220"/>
      <c r="BO57" s="229"/>
      <c r="BP57" s="229"/>
      <c r="BQ57" s="226">
        <v>51</v>
      </c>
      <c r="BR57" s="227"/>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18"/>
    </row>
    <row r="58" spans="1:131" ht="26.25" customHeight="1" x14ac:dyDescent="0.2">
      <c r="A58" s="226">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20"/>
      <c r="BK58" s="220"/>
      <c r="BL58" s="220"/>
      <c r="BM58" s="220"/>
      <c r="BN58" s="220"/>
      <c r="BO58" s="229"/>
      <c r="BP58" s="229"/>
      <c r="BQ58" s="226">
        <v>52</v>
      </c>
      <c r="BR58" s="227"/>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18"/>
    </row>
    <row r="59" spans="1:131" ht="26.25" customHeight="1" x14ac:dyDescent="0.2">
      <c r="A59" s="226">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20"/>
      <c r="BK59" s="220"/>
      <c r="BL59" s="220"/>
      <c r="BM59" s="220"/>
      <c r="BN59" s="220"/>
      <c r="BO59" s="229"/>
      <c r="BP59" s="229"/>
      <c r="BQ59" s="226">
        <v>53</v>
      </c>
      <c r="BR59" s="227"/>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18"/>
    </row>
    <row r="60" spans="1:131" ht="26.25" customHeight="1" x14ac:dyDescent="0.2">
      <c r="A60" s="226">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20"/>
      <c r="BK60" s="220"/>
      <c r="BL60" s="220"/>
      <c r="BM60" s="220"/>
      <c r="BN60" s="220"/>
      <c r="BO60" s="229"/>
      <c r="BP60" s="229"/>
      <c r="BQ60" s="226">
        <v>54</v>
      </c>
      <c r="BR60" s="227"/>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18"/>
    </row>
    <row r="61" spans="1:131" ht="26.25" customHeight="1" thickBot="1" x14ac:dyDescent="0.25">
      <c r="A61" s="226">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20"/>
      <c r="BK61" s="220"/>
      <c r="BL61" s="220"/>
      <c r="BM61" s="220"/>
      <c r="BN61" s="220"/>
      <c r="BO61" s="229"/>
      <c r="BP61" s="229"/>
      <c r="BQ61" s="226">
        <v>55</v>
      </c>
      <c r="BR61" s="227"/>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18"/>
    </row>
    <row r="62" spans="1:131" ht="26.25" customHeight="1" x14ac:dyDescent="0.2">
      <c r="A62" s="226">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393</v>
      </c>
      <c r="BK62" s="806"/>
      <c r="BL62" s="806"/>
      <c r="BM62" s="806"/>
      <c r="BN62" s="807"/>
      <c r="BO62" s="229"/>
      <c r="BP62" s="229"/>
      <c r="BQ62" s="226">
        <v>56</v>
      </c>
      <c r="BR62" s="227"/>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18"/>
    </row>
    <row r="63" spans="1:131" ht="26.25" customHeight="1" thickBot="1" x14ac:dyDescent="0.25">
      <c r="A63" s="228" t="s">
        <v>376</v>
      </c>
      <c r="B63" s="789" t="s">
        <v>394</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194</v>
      </c>
      <c r="AG63" s="844"/>
      <c r="AH63" s="844"/>
      <c r="AI63" s="844"/>
      <c r="AJ63" s="845"/>
      <c r="AK63" s="846"/>
      <c r="AL63" s="841"/>
      <c r="AM63" s="841"/>
      <c r="AN63" s="841"/>
      <c r="AO63" s="841"/>
      <c r="AP63" s="844">
        <v>4320</v>
      </c>
      <c r="AQ63" s="844"/>
      <c r="AR63" s="844"/>
      <c r="AS63" s="844"/>
      <c r="AT63" s="844"/>
      <c r="AU63" s="844">
        <v>1732</v>
      </c>
      <c r="AV63" s="844"/>
      <c r="AW63" s="844"/>
      <c r="AX63" s="844"/>
      <c r="AY63" s="844"/>
      <c r="AZ63" s="848"/>
      <c r="BA63" s="848"/>
      <c r="BB63" s="848"/>
      <c r="BC63" s="848"/>
      <c r="BD63" s="848"/>
      <c r="BE63" s="849"/>
      <c r="BF63" s="849"/>
      <c r="BG63" s="849"/>
      <c r="BH63" s="849"/>
      <c r="BI63" s="850"/>
      <c r="BJ63" s="851" t="s">
        <v>122</v>
      </c>
      <c r="BK63" s="852"/>
      <c r="BL63" s="852"/>
      <c r="BM63" s="852"/>
      <c r="BN63" s="853"/>
      <c r="BO63" s="229"/>
      <c r="BP63" s="229"/>
      <c r="BQ63" s="226">
        <v>57</v>
      </c>
      <c r="BR63" s="227"/>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18"/>
    </row>
    <row r="64" spans="1:131" ht="26.25" customHeight="1" x14ac:dyDescent="0.2">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18"/>
    </row>
    <row r="65" spans="1:131" ht="26.25" customHeight="1" thickBot="1" x14ac:dyDescent="0.25">
      <c r="A65" s="220" t="s">
        <v>395</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18"/>
    </row>
    <row r="66" spans="1:131" ht="26.25" customHeight="1" x14ac:dyDescent="0.2">
      <c r="A66" s="727" t="s">
        <v>396</v>
      </c>
      <c r="B66" s="728"/>
      <c r="C66" s="728"/>
      <c r="D66" s="728"/>
      <c r="E66" s="728"/>
      <c r="F66" s="728"/>
      <c r="G66" s="728"/>
      <c r="H66" s="728"/>
      <c r="I66" s="728"/>
      <c r="J66" s="728"/>
      <c r="K66" s="728"/>
      <c r="L66" s="728"/>
      <c r="M66" s="728"/>
      <c r="N66" s="728"/>
      <c r="O66" s="728"/>
      <c r="P66" s="729"/>
      <c r="Q66" s="733" t="s">
        <v>380</v>
      </c>
      <c r="R66" s="734"/>
      <c r="S66" s="734"/>
      <c r="T66" s="734"/>
      <c r="U66" s="735"/>
      <c r="V66" s="733" t="s">
        <v>381</v>
      </c>
      <c r="W66" s="734"/>
      <c r="X66" s="734"/>
      <c r="Y66" s="734"/>
      <c r="Z66" s="735"/>
      <c r="AA66" s="733" t="s">
        <v>382</v>
      </c>
      <c r="AB66" s="734"/>
      <c r="AC66" s="734"/>
      <c r="AD66" s="734"/>
      <c r="AE66" s="735"/>
      <c r="AF66" s="854" t="s">
        <v>383</v>
      </c>
      <c r="AG66" s="815"/>
      <c r="AH66" s="815"/>
      <c r="AI66" s="815"/>
      <c r="AJ66" s="855"/>
      <c r="AK66" s="733" t="s">
        <v>384</v>
      </c>
      <c r="AL66" s="728"/>
      <c r="AM66" s="728"/>
      <c r="AN66" s="728"/>
      <c r="AO66" s="729"/>
      <c r="AP66" s="733" t="s">
        <v>385</v>
      </c>
      <c r="AQ66" s="734"/>
      <c r="AR66" s="734"/>
      <c r="AS66" s="734"/>
      <c r="AT66" s="735"/>
      <c r="AU66" s="733" t="s">
        <v>397</v>
      </c>
      <c r="AV66" s="734"/>
      <c r="AW66" s="734"/>
      <c r="AX66" s="734"/>
      <c r="AY66" s="735"/>
      <c r="AZ66" s="733" t="s">
        <v>364</v>
      </c>
      <c r="BA66" s="734"/>
      <c r="BB66" s="734"/>
      <c r="BC66" s="734"/>
      <c r="BD66" s="740"/>
      <c r="BE66" s="229"/>
      <c r="BF66" s="229"/>
      <c r="BG66" s="229"/>
      <c r="BH66" s="229"/>
      <c r="BI66" s="229"/>
      <c r="BJ66" s="229"/>
      <c r="BK66" s="229"/>
      <c r="BL66" s="229"/>
      <c r="BM66" s="229"/>
      <c r="BN66" s="229"/>
      <c r="BO66" s="229"/>
      <c r="BP66" s="229"/>
      <c r="BQ66" s="226">
        <v>60</v>
      </c>
      <c r="BR66" s="231"/>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18"/>
    </row>
    <row r="67" spans="1:131" ht="26.25" customHeight="1" thickBot="1" x14ac:dyDescent="0.25">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29"/>
      <c r="BF67" s="229"/>
      <c r="BG67" s="229"/>
      <c r="BH67" s="229"/>
      <c r="BI67" s="229"/>
      <c r="BJ67" s="229"/>
      <c r="BK67" s="229"/>
      <c r="BL67" s="229"/>
      <c r="BM67" s="229"/>
      <c r="BN67" s="229"/>
      <c r="BO67" s="229"/>
      <c r="BP67" s="229"/>
      <c r="BQ67" s="226">
        <v>61</v>
      </c>
      <c r="BR67" s="231"/>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18"/>
    </row>
    <row r="68" spans="1:131" ht="26.25" customHeight="1" thickTop="1" x14ac:dyDescent="0.2">
      <c r="A68" s="224">
        <v>1</v>
      </c>
      <c r="B68" s="869" t="s">
        <v>541</v>
      </c>
      <c r="C68" s="870"/>
      <c r="D68" s="870"/>
      <c r="E68" s="870"/>
      <c r="F68" s="870"/>
      <c r="G68" s="870"/>
      <c r="H68" s="870"/>
      <c r="I68" s="870"/>
      <c r="J68" s="870"/>
      <c r="K68" s="870"/>
      <c r="L68" s="870"/>
      <c r="M68" s="870"/>
      <c r="N68" s="870"/>
      <c r="O68" s="870"/>
      <c r="P68" s="871"/>
      <c r="Q68" s="872">
        <v>290</v>
      </c>
      <c r="R68" s="866"/>
      <c r="S68" s="866"/>
      <c r="T68" s="866"/>
      <c r="U68" s="866"/>
      <c r="V68" s="866">
        <v>250</v>
      </c>
      <c r="W68" s="866"/>
      <c r="X68" s="866"/>
      <c r="Y68" s="866"/>
      <c r="Z68" s="866"/>
      <c r="AA68" s="866">
        <v>40</v>
      </c>
      <c r="AB68" s="866"/>
      <c r="AC68" s="866"/>
      <c r="AD68" s="866"/>
      <c r="AE68" s="866"/>
      <c r="AF68" s="866">
        <v>40</v>
      </c>
      <c r="AG68" s="866"/>
      <c r="AH68" s="866"/>
      <c r="AI68" s="866"/>
      <c r="AJ68" s="866"/>
      <c r="AK68" s="866" t="s">
        <v>540</v>
      </c>
      <c r="AL68" s="866"/>
      <c r="AM68" s="866"/>
      <c r="AN68" s="866"/>
      <c r="AO68" s="866"/>
      <c r="AP68" s="866" t="s">
        <v>540</v>
      </c>
      <c r="AQ68" s="866"/>
      <c r="AR68" s="866"/>
      <c r="AS68" s="866"/>
      <c r="AT68" s="866"/>
      <c r="AU68" s="866" t="s">
        <v>540</v>
      </c>
      <c r="AV68" s="866"/>
      <c r="AW68" s="866"/>
      <c r="AX68" s="866"/>
      <c r="AY68" s="866"/>
      <c r="AZ68" s="867"/>
      <c r="BA68" s="867"/>
      <c r="BB68" s="867"/>
      <c r="BC68" s="867"/>
      <c r="BD68" s="868"/>
      <c r="BE68" s="229"/>
      <c r="BF68" s="229"/>
      <c r="BG68" s="229"/>
      <c r="BH68" s="229"/>
      <c r="BI68" s="229"/>
      <c r="BJ68" s="229"/>
      <c r="BK68" s="229"/>
      <c r="BL68" s="229"/>
      <c r="BM68" s="229"/>
      <c r="BN68" s="229"/>
      <c r="BO68" s="229"/>
      <c r="BP68" s="229"/>
      <c r="BQ68" s="226">
        <v>62</v>
      </c>
      <c r="BR68" s="231"/>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18"/>
    </row>
    <row r="69" spans="1:131" ht="26.25" customHeight="1" x14ac:dyDescent="0.2">
      <c r="A69" s="226">
        <v>2</v>
      </c>
      <c r="B69" s="873" t="s">
        <v>542</v>
      </c>
      <c r="C69" s="874"/>
      <c r="D69" s="874"/>
      <c r="E69" s="874"/>
      <c r="F69" s="874"/>
      <c r="G69" s="874"/>
      <c r="H69" s="874"/>
      <c r="I69" s="874"/>
      <c r="J69" s="874"/>
      <c r="K69" s="874"/>
      <c r="L69" s="874"/>
      <c r="M69" s="874"/>
      <c r="N69" s="874"/>
      <c r="O69" s="874"/>
      <c r="P69" s="875"/>
      <c r="Q69" s="876">
        <v>1428744</v>
      </c>
      <c r="R69" s="830"/>
      <c r="S69" s="830"/>
      <c r="T69" s="830"/>
      <c r="U69" s="830"/>
      <c r="V69" s="830">
        <v>1401874</v>
      </c>
      <c r="W69" s="830"/>
      <c r="X69" s="830"/>
      <c r="Y69" s="830"/>
      <c r="Z69" s="830"/>
      <c r="AA69" s="830">
        <v>26871</v>
      </c>
      <c r="AB69" s="830"/>
      <c r="AC69" s="830"/>
      <c r="AD69" s="830"/>
      <c r="AE69" s="830"/>
      <c r="AF69" s="830">
        <v>26871</v>
      </c>
      <c r="AG69" s="830"/>
      <c r="AH69" s="830"/>
      <c r="AI69" s="830"/>
      <c r="AJ69" s="830"/>
      <c r="AK69" s="830">
        <v>12578</v>
      </c>
      <c r="AL69" s="830"/>
      <c r="AM69" s="830"/>
      <c r="AN69" s="830"/>
      <c r="AO69" s="830"/>
      <c r="AP69" s="830" t="s">
        <v>540</v>
      </c>
      <c r="AQ69" s="830"/>
      <c r="AR69" s="830"/>
      <c r="AS69" s="830"/>
      <c r="AT69" s="830"/>
      <c r="AU69" s="830" t="s">
        <v>540</v>
      </c>
      <c r="AV69" s="830"/>
      <c r="AW69" s="830"/>
      <c r="AX69" s="830"/>
      <c r="AY69" s="830"/>
      <c r="AZ69" s="832"/>
      <c r="BA69" s="832"/>
      <c r="BB69" s="832"/>
      <c r="BC69" s="832"/>
      <c r="BD69" s="833"/>
      <c r="BE69" s="229"/>
      <c r="BF69" s="229"/>
      <c r="BG69" s="229"/>
      <c r="BH69" s="229"/>
      <c r="BI69" s="229"/>
      <c r="BJ69" s="229"/>
      <c r="BK69" s="229"/>
      <c r="BL69" s="229"/>
      <c r="BM69" s="229"/>
      <c r="BN69" s="229"/>
      <c r="BO69" s="229"/>
      <c r="BP69" s="229"/>
      <c r="BQ69" s="226">
        <v>63</v>
      </c>
      <c r="BR69" s="231"/>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18"/>
    </row>
    <row r="70" spans="1:131" ht="26.25" customHeight="1" x14ac:dyDescent="0.2">
      <c r="A70" s="226">
        <v>3</v>
      </c>
      <c r="B70" s="873" t="s">
        <v>543</v>
      </c>
      <c r="C70" s="874"/>
      <c r="D70" s="874"/>
      <c r="E70" s="874"/>
      <c r="F70" s="874"/>
      <c r="G70" s="874"/>
      <c r="H70" s="874"/>
      <c r="I70" s="874"/>
      <c r="J70" s="874"/>
      <c r="K70" s="874"/>
      <c r="L70" s="874"/>
      <c r="M70" s="874"/>
      <c r="N70" s="874"/>
      <c r="O70" s="874"/>
      <c r="P70" s="875"/>
      <c r="Q70" s="876">
        <v>38877</v>
      </c>
      <c r="R70" s="830"/>
      <c r="S70" s="830"/>
      <c r="T70" s="830"/>
      <c r="U70" s="830"/>
      <c r="V70" s="830">
        <v>35991</v>
      </c>
      <c r="W70" s="830"/>
      <c r="X70" s="830"/>
      <c r="Y70" s="830"/>
      <c r="Z70" s="830"/>
      <c r="AA70" s="830">
        <v>2886</v>
      </c>
      <c r="AB70" s="830"/>
      <c r="AC70" s="830"/>
      <c r="AD70" s="830"/>
      <c r="AE70" s="830"/>
      <c r="AF70" s="830">
        <v>27482</v>
      </c>
      <c r="AG70" s="830"/>
      <c r="AH70" s="830"/>
      <c r="AI70" s="830"/>
      <c r="AJ70" s="830"/>
      <c r="AK70" s="830" t="s">
        <v>540</v>
      </c>
      <c r="AL70" s="830"/>
      <c r="AM70" s="830"/>
      <c r="AN70" s="830"/>
      <c r="AO70" s="830"/>
      <c r="AP70" s="830">
        <v>96454</v>
      </c>
      <c r="AQ70" s="830"/>
      <c r="AR70" s="830"/>
      <c r="AS70" s="830"/>
      <c r="AT70" s="830"/>
      <c r="AU70" s="830" t="s">
        <v>540</v>
      </c>
      <c r="AV70" s="830"/>
      <c r="AW70" s="830"/>
      <c r="AX70" s="830"/>
      <c r="AY70" s="830"/>
      <c r="AZ70" s="832"/>
      <c r="BA70" s="832"/>
      <c r="BB70" s="832"/>
      <c r="BC70" s="832"/>
      <c r="BD70" s="833"/>
      <c r="BE70" s="229"/>
      <c r="BF70" s="229"/>
      <c r="BG70" s="229"/>
      <c r="BH70" s="229"/>
      <c r="BI70" s="229"/>
      <c r="BJ70" s="229"/>
      <c r="BK70" s="229"/>
      <c r="BL70" s="229"/>
      <c r="BM70" s="229"/>
      <c r="BN70" s="229"/>
      <c r="BO70" s="229"/>
      <c r="BP70" s="229"/>
      <c r="BQ70" s="226">
        <v>64</v>
      </c>
      <c r="BR70" s="231"/>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18"/>
    </row>
    <row r="71" spans="1:131" ht="26.25" customHeight="1" x14ac:dyDescent="0.2">
      <c r="A71" s="226">
        <v>4</v>
      </c>
      <c r="B71" s="873" t="s">
        <v>544</v>
      </c>
      <c r="C71" s="874"/>
      <c r="D71" s="874"/>
      <c r="E71" s="874"/>
      <c r="F71" s="874"/>
      <c r="G71" s="874"/>
      <c r="H71" s="874"/>
      <c r="I71" s="874"/>
      <c r="J71" s="874"/>
      <c r="K71" s="874"/>
      <c r="L71" s="874"/>
      <c r="M71" s="874"/>
      <c r="N71" s="874"/>
      <c r="O71" s="874"/>
      <c r="P71" s="875"/>
      <c r="Q71" s="876">
        <v>281</v>
      </c>
      <c r="R71" s="830"/>
      <c r="S71" s="830"/>
      <c r="T71" s="830"/>
      <c r="U71" s="830"/>
      <c r="V71" s="830">
        <v>288</v>
      </c>
      <c r="W71" s="830"/>
      <c r="X71" s="830"/>
      <c r="Y71" s="830"/>
      <c r="Z71" s="830"/>
      <c r="AA71" s="830">
        <v>7</v>
      </c>
      <c r="AB71" s="830"/>
      <c r="AC71" s="830"/>
      <c r="AD71" s="830"/>
      <c r="AE71" s="830"/>
      <c r="AF71" s="830">
        <v>287</v>
      </c>
      <c r="AG71" s="830"/>
      <c r="AH71" s="830"/>
      <c r="AI71" s="830"/>
      <c r="AJ71" s="830"/>
      <c r="AK71" s="830">
        <v>1</v>
      </c>
      <c r="AL71" s="830"/>
      <c r="AM71" s="830"/>
      <c r="AN71" s="830"/>
      <c r="AO71" s="830"/>
      <c r="AP71" s="830">
        <v>446</v>
      </c>
      <c r="AQ71" s="830"/>
      <c r="AR71" s="830"/>
      <c r="AS71" s="830"/>
      <c r="AT71" s="830"/>
      <c r="AU71" s="830" t="s">
        <v>540</v>
      </c>
      <c r="AV71" s="830"/>
      <c r="AW71" s="830"/>
      <c r="AX71" s="830"/>
      <c r="AY71" s="830"/>
      <c r="AZ71" s="832"/>
      <c r="BA71" s="832"/>
      <c r="BB71" s="832"/>
      <c r="BC71" s="832"/>
      <c r="BD71" s="833"/>
      <c r="BE71" s="229"/>
      <c r="BF71" s="229"/>
      <c r="BG71" s="229"/>
      <c r="BH71" s="229"/>
      <c r="BI71" s="229"/>
      <c r="BJ71" s="229"/>
      <c r="BK71" s="229"/>
      <c r="BL71" s="229"/>
      <c r="BM71" s="229"/>
      <c r="BN71" s="229"/>
      <c r="BO71" s="229"/>
      <c r="BP71" s="229"/>
      <c r="BQ71" s="226">
        <v>65</v>
      </c>
      <c r="BR71" s="231"/>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18"/>
    </row>
    <row r="72" spans="1:131" ht="26.25" customHeight="1" x14ac:dyDescent="0.2">
      <c r="A72" s="226">
        <v>5</v>
      </c>
      <c r="B72" s="873" t="s">
        <v>545</v>
      </c>
      <c r="C72" s="874"/>
      <c r="D72" s="874"/>
      <c r="E72" s="874"/>
      <c r="F72" s="874"/>
      <c r="G72" s="874"/>
      <c r="H72" s="874"/>
      <c r="I72" s="874"/>
      <c r="J72" s="874"/>
      <c r="K72" s="874"/>
      <c r="L72" s="874"/>
      <c r="M72" s="874"/>
      <c r="N72" s="874"/>
      <c r="O72" s="874"/>
      <c r="P72" s="875"/>
      <c r="Q72" s="876">
        <v>6104</v>
      </c>
      <c r="R72" s="830"/>
      <c r="S72" s="830"/>
      <c r="T72" s="830"/>
      <c r="U72" s="830"/>
      <c r="V72" s="830">
        <v>5983</v>
      </c>
      <c r="W72" s="830"/>
      <c r="X72" s="830"/>
      <c r="Y72" s="830"/>
      <c r="Z72" s="830"/>
      <c r="AA72" s="830">
        <v>121</v>
      </c>
      <c r="AB72" s="830"/>
      <c r="AC72" s="830"/>
      <c r="AD72" s="830"/>
      <c r="AE72" s="830"/>
      <c r="AF72" s="830">
        <v>17694</v>
      </c>
      <c r="AG72" s="830"/>
      <c r="AH72" s="830"/>
      <c r="AI72" s="830"/>
      <c r="AJ72" s="830"/>
      <c r="AK72" s="830" t="s">
        <v>540</v>
      </c>
      <c r="AL72" s="830"/>
      <c r="AM72" s="830"/>
      <c r="AN72" s="830"/>
      <c r="AO72" s="830"/>
      <c r="AP72" s="830">
        <v>24010</v>
      </c>
      <c r="AQ72" s="830"/>
      <c r="AR72" s="830"/>
      <c r="AS72" s="830"/>
      <c r="AT72" s="830"/>
      <c r="AU72" s="830" t="s">
        <v>540</v>
      </c>
      <c r="AV72" s="830"/>
      <c r="AW72" s="830"/>
      <c r="AX72" s="830"/>
      <c r="AY72" s="830"/>
      <c r="AZ72" s="832"/>
      <c r="BA72" s="832"/>
      <c r="BB72" s="832"/>
      <c r="BC72" s="832"/>
      <c r="BD72" s="833"/>
      <c r="BE72" s="229"/>
      <c r="BF72" s="229"/>
      <c r="BG72" s="229"/>
      <c r="BH72" s="229"/>
      <c r="BI72" s="229"/>
      <c r="BJ72" s="229"/>
      <c r="BK72" s="229"/>
      <c r="BL72" s="229"/>
      <c r="BM72" s="229"/>
      <c r="BN72" s="229"/>
      <c r="BO72" s="229"/>
      <c r="BP72" s="229"/>
      <c r="BQ72" s="226">
        <v>66</v>
      </c>
      <c r="BR72" s="231"/>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18"/>
    </row>
    <row r="73" spans="1:131" ht="26.25" customHeight="1" x14ac:dyDescent="0.2">
      <c r="A73" s="226">
        <v>6</v>
      </c>
      <c r="B73" s="873"/>
      <c r="C73" s="874"/>
      <c r="D73" s="874"/>
      <c r="E73" s="874"/>
      <c r="F73" s="874"/>
      <c r="G73" s="874"/>
      <c r="H73" s="874"/>
      <c r="I73" s="874"/>
      <c r="J73" s="874"/>
      <c r="K73" s="874"/>
      <c r="L73" s="874"/>
      <c r="M73" s="874"/>
      <c r="N73" s="874"/>
      <c r="O73" s="874"/>
      <c r="P73" s="875"/>
      <c r="Q73" s="876"/>
      <c r="R73" s="830"/>
      <c r="S73" s="830"/>
      <c r="T73" s="830"/>
      <c r="U73" s="830"/>
      <c r="V73" s="830"/>
      <c r="W73" s="830"/>
      <c r="X73" s="830"/>
      <c r="Y73" s="830"/>
      <c r="Z73" s="830"/>
      <c r="AA73" s="830"/>
      <c r="AB73" s="830"/>
      <c r="AC73" s="830"/>
      <c r="AD73" s="830"/>
      <c r="AE73" s="830"/>
      <c r="AF73" s="830"/>
      <c r="AG73" s="830"/>
      <c r="AH73" s="830"/>
      <c r="AI73" s="830"/>
      <c r="AJ73" s="830"/>
      <c r="AK73" s="830"/>
      <c r="AL73" s="830"/>
      <c r="AM73" s="830"/>
      <c r="AN73" s="830"/>
      <c r="AO73" s="830"/>
      <c r="AP73" s="830"/>
      <c r="AQ73" s="830"/>
      <c r="AR73" s="830"/>
      <c r="AS73" s="830"/>
      <c r="AT73" s="830"/>
      <c r="AU73" s="830"/>
      <c r="AV73" s="830"/>
      <c r="AW73" s="830"/>
      <c r="AX73" s="830"/>
      <c r="AY73" s="830"/>
      <c r="AZ73" s="832"/>
      <c r="BA73" s="832"/>
      <c r="BB73" s="832"/>
      <c r="BC73" s="832"/>
      <c r="BD73" s="833"/>
      <c r="BE73" s="229"/>
      <c r="BF73" s="229"/>
      <c r="BG73" s="229"/>
      <c r="BH73" s="229"/>
      <c r="BI73" s="229"/>
      <c r="BJ73" s="229"/>
      <c r="BK73" s="229"/>
      <c r="BL73" s="229"/>
      <c r="BM73" s="229"/>
      <c r="BN73" s="229"/>
      <c r="BO73" s="229"/>
      <c r="BP73" s="229"/>
      <c r="BQ73" s="226">
        <v>67</v>
      </c>
      <c r="BR73" s="231"/>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18"/>
    </row>
    <row r="74" spans="1:131" ht="26.25" customHeight="1" x14ac:dyDescent="0.2">
      <c r="A74" s="226">
        <v>7</v>
      </c>
      <c r="B74" s="873"/>
      <c r="C74" s="874"/>
      <c r="D74" s="874"/>
      <c r="E74" s="874"/>
      <c r="F74" s="874"/>
      <c r="G74" s="874"/>
      <c r="H74" s="874"/>
      <c r="I74" s="874"/>
      <c r="J74" s="874"/>
      <c r="K74" s="874"/>
      <c r="L74" s="874"/>
      <c r="M74" s="874"/>
      <c r="N74" s="874"/>
      <c r="O74" s="874"/>
      <c r="P74" s="875"/>
      <c r="Q74" s="876"/>
      <c r="R74" s="830"/>
      <c r="S74" s="830"/>
      <c r="T74" s="830"/>
      <c r="U74" s="830"/>
      <c r="V74" s="830"/>
      <c r="W74" s="830"/>
      <c r="X74" s="830"/>
      <c r="Y74" s="830"/>
      <c r="Z74" s="830"/>
      <c r="AA74" s="830"/>
      <c r="AB74" s="830"/>
      <c r="AC74" s="830"/>
      <c r="AD74" s="830"/>
      <c r="AE74" s="830"/>
      <c r="AF74" s="830"/>
      <c r="AG74" s="830"/>
      <c r="AH74" s="830"/>
      <c r="AI74" s="830"/>
      <c r="AJ74" s="830"/>
      <c r="AK74" s="830"/>
      <c r="AL74" s="830"/>
      <c r="AM74" s="830"/>
      <c r="AN74" s="830"/>
      <c r="AO74" s="830"/>
      <c r="AP74" s="830"/>
      <c r="AQ74" s="830"/>
      <c r="AR74" s="830"/>
      <c r="AS74" s="830"/>
      <c r="AT74" s="830"/>
      <c r="AU74" s="830"/>
      <c r="AV74" s="830"/>
      <c r="AW74" s="830"/>
      <c r="AX74" s="830"/>
      <c r="AY74" s="830"/>
      <c r="AZ74" s="832"/>
      <c r="BA74" s="832"/>
      <c r="BB74" s="832"/>
      <c r="BC74" s="832"/>
      <c r="BD74" s="833"/>
      <c r="BE74" s="229"/>
      <c r="BF74" s="229"/>
      <c r="BG74" s="229"/>
      <c r="BH74" s="229"/>
      <c r="BI74" s="229"/>
      <c r="BJ74" s="229"/>
      <c r="BK74" s="229"/>
      <c r="BL74" s="229"/>
      <c r="BM74" s="229"/>
      <c r="BN74" s="229"/>
      <c r="BO74" s="229"/>
      <c r="BP74" s="229"/>
      <c r="BQ74" s="226">
        <v>68</v>
      </c>
      <c r="BR74" s="231"/>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18"/>
    </row>
    <row r="75" spans="1:131" ht="26.25" customHeight="1" x14ac:dyDescent="0.2">
      <c r="A75" s="226">
        <v>8</v>
      </c>
      <c r="B75" s="873"/>
      <c r="C75" s="874"/>
      <c r="D75" s="874"/>
      <c r="E75" s="874"/>
      <c r="F75" s="874"/>
      <c r="G75" s="874"/>
      <c r="H75" s="874"/>
      <c r="I75" s="874"/>
      <c r="J75" s="874"/>
      <c r="K75" s="874"/>
      <c r="L75" s="874"/>
      <c r="M75" s="874"/>
      <c r="N75" s="874"/>
      <c r="O75" s="874"/>
      <c r="P75" s="875"/>
      <c r="Q75" s="877"/>
      <c r="R75" s="878"/>
      <c r="S75" s="878"/>
      <c r="T75" s="878"/>
      <c r="U75" s="834"/>
      <c r="V75" s="879"/>
      <c r="W75" s="878"/>
      <c r="X75" s="878"/>
      <c r="Y75" s="878"/>
      <c r="Z75" s="834"/>
      <c r="AA75" s="879"/>
      <c r="AB75" s="878"/>
      <c r="AC75" s="878"/>
      <c r="AD75" s="878"/>
      <c r="AE75" s="834"/>
      <c r="AF75" s="879"/>
      <c r="AG75" s="878"/>
      <c r="AH75" s="878"/>
      <c r="AI75" s="878"/>
      <c r="AJ75" s="834"/>
      <c r="AK75" s="879"/>
      <c r="AL75" s="878"/>
      <c r="AM75" s="878"/>
      <c r="AN75" s="878"/>
      <c r="AO75" s="834"/>
      <c r="AP75" s="879"/>
      <c r="AQ75" s="878"/>
      <c r="AR75" s="878"/>
      <c r="AS75" s="878"/>
      <c r="AT75" s="834"/>
      <c r="AU75" s="879"/>
      <c r="AV75" s="878"/>
      <c r="AW75" s="878"/>
      <c r="AX75" s="878"/>
      <c r="AY75" s="834"/>
      <c r="AZ75" s="832"/>
      <c r="BA75" s="832"/>
      <c r="BB75" s="832"/>
      <c r="BC75" s="832"/>
      <c r="BD75" s="833"/>
      <c r="BE75" s="229"/>
      <c r="BF75" s="229"/>
      <c r="BG75" s="229"/>
      <c r="BH75" s="229"/>
      <c r="BI75" s="229"/>
      <c r="BJ75" s="229"/>
      <c r="BK75" s="229"/>
      <c r="BL75" s="229"/>
      <c r="BM75" s="229"/>
      <c r="BN75" s="229"/>
      <c r="BO75" s="229"/>
      <c r="BP75" s="229"/>
      <c r="BQ75" s="226">
        <v>69</v>
      </c>
      <c r="BR75" s="231"/>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18"/>
    </row>
    <row r="76" spans="1:131" ht="26.25" customHeight="1" x14ac:dyDescent="0.2">
      <c r="A76" s="226">
        <v>9</v>
      </c>
      <c r="B76" s="873"/>
      <c r="C76" s="874"/>
      <c r="D76" s="874"/>
      <c r="E76" s="874"/>
      <c r="F76" s="874"/>
      <c r="G76" s="874"/>
      <c r="H76" s="874"/>
      <c r="I76" s="874"/>
      <c r="J76" s="874"/>
      <c r="K76" s="874"/>
      <c r="L76" s="874"/>
      <c r="M76" s="874"/>
      <c r="N76" s="874"/>
      <c r="O76" s="874"/>
      <c r="P76" s="875"/>
      <c r="Q76" s="877"/>
      <c r="R76" s="878"/>
      <c r="S76" s="878"/>
      <c r="T76" s="878"/>
      <c r="U76" s="834"/>
      <c r="V76" s="879"/>
      <c r="W76" s="878"/>
      <c r="X76" s="878"/>
      <c r="Y76" s="878"/>
      <c r="Z76" s="834"/>
      <c r="AA76" s="879"/>
      <c r="AB76" s="878"/>
      <c r="AC76" s="878"/>
      <c r="AD76" s="878"/>
      <c r="AE76" s="834"/>
      <c r="AF76" s="879"/>
      <c r="AG76" s="878"/>
      <c r="AH76" s="878"/>
      <c r="AI76" s="878"/>
      <c r="AJ76" s="834"/>
      <c r="AK76" s="879"/>
      <c r="AL76" s="878"/>
      <c r="AM76" s="878"/>
      <c r="AN76" s="878"/>
      <c r="AO76" s="834"/>
      <c r="AP76" s="879"/>
      <c r="AQ76" s="878"/>
      <c r="AR76" s="878"/>
      <c r="AS76" s="878"/>
      <c r="AT76" s="834"/>
      <c r="AU76" s="879"/>
      <c r="AV76" s="878"/>
      <c r="AW76" s="878"/>
      <c r="AX76" s="878"/>
      <c r="AY76" s="834"/>
      <c r="AZ76" s="832"/>
      <c r="BA76" s="832"/>
      <c r="BB76" s="832"/>
      <c r="BC76" s="832"/>
      <c r="BD76" s="833"/>
      <c r="BE76" s="229"/>
      <c r="BF76" s="229"/>
      <c r="BG76" s="229"/>
      <c r="BH76" s="229"/>
      <c r="BI76" s="229"/>
      <c r="BJ76" s="229"/>
      <c r="BK76" s="229"/>
      <c r="BL76" s="229"/>
      <c r="BM76" s="229"/>
      <c r="BN76" s="229"/>
      <c r="BO76" s="229"/>
      <c r="BP76" s="229"/>
      <c r="BQ76" s="226">
        <v>70</v>
      </c>
      <c r="BR76" s="231"/>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18"/>
    </row>
    <row r="77" spans="1:131" ht="26.25" customHeight="1" x14ac:dyDescent="0.2">
      <c r="A77" s="226">
        <v>10</v>
      </c>
      <c r="B77" s="873"/>
      <c r="C77" s="874"/>
      <c r="D77" s="874"/>
      <c r="E77" s="874"/>
      <c r="F77" s="874"/>
      <c r="G77" s="874"/>
      <c r="H77" s="874"/>
      <c r="I77" s="874"/>
      <c r="J77" s="874"/>
      <c r="K77" s="874"/>
      <c r="L77" s="874"/>
      <c r="M77" s="874"/>
      <c r="N77" s="874"/>
      <c r="O77" s="874"/>
      <c r="P77" s="875"/>
      <c r="Q77" s="877"/>
      <c r="R77" s="878"/>
      <c r="S77" s="878"/>
      <c r="T77" s="878"/>
      <c r="U77" s="834"/>
      <c r="V77" s="879"/>
      <c r="W77" s="878"/>
      <c r="X77" s="878"/>
      <c r="Y77" s="878"/>
      <c r="Z77" s="834"/>
      <c r="AA77" s="879"/>
      <c r="AB77" s="878"/>
      <c r="AC77" s="878"/>
      <c r="AD77" s="878"/>
      <c r="AE77" s="834"/>
      <c r="AF77" s="879"/>
      <c r="AG77" s="878"/>
      <c r="AH77" s="878"/>
      <c r="AI77" s="878"/>
      <c r="AJ77" s="834"/>
      <c r="AK77" s="879"/>
      <c r="AL77" s="878"/>
      <c r="AM77" s="878"/>
      <c r="AN77" s="878"/>
      <c r="AO77" s="834"/>
      <c r="AP77" s="879"/>
      <c r="AQ77" s="878"/>
      <c r="AR77" s="878"/>
      <c r="AS77" s="878"/>
      <c r="AT77" s="834"/>
      <c r="AU77" s="879"/>
      <c r="AV77" s="878"/>
      <c r="AW77" s="878"/>
      <c r="AX77" s="878"/>
      <c r="AY77" s="834"/>
      <c r="AZ77" s="832"/>
      <c r="BA77" s="832"/>
      <c r="BB77" s="832"/>
      <c r="BC77" s="832"/>
      <c r="BD77" s="833"/>
      <c r="BE77" s="229"/>
      <c r="BF77" s="229"/>
      <c r="BG77" s="229"/>
      <c r="BH77" s="229"/>
      <c r="BI77" s="229"/>
      <c r="BJ77" s="229"/>
      <c r="BK77" s="229"/>
      <c r="BL77" s="229"/>
      <c r="BM77" s="229"/>
      <c r="BN77" s="229"/>
      <c r="BO77" s="229"/>
      <c r="BP77" s="229"/>
      <c r="BQ77" s="226">
        <v>71</v>
      </c>
      <c r="BR77" s="231"/>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18"/>
    </row>
    <row r="78" spans="1:131" ht="26.25" customHeight="1" x14ac:dyDescent="0.2">
      <c r="A78" s="226">
        <v>11</v>
      </c>
      <c r="B78" s="873"/>
      <c r="C78" s="874"/>
      <c r="D78" s="874"/>
      <c r="E78" s="874"/>
      <c r="F78" s="874"/>
      <c r="G78" s="874"/>
      <c r="H78" s="874"/>
      <c r="I78" s="874"/>
      <c r="J78" s="874"/>
      <c r="K78" s="874"/>
      <c r="L78" s="874"/>
      <c r="M78" s="874"/>
      <c r="N78" s="874"/>
      <c r="O78" s="874"/>
      <c r="P78" s="875"/>
      <c r="Q78" s="876"/>
      <c r="R78" s="830"/>
      <c r="S78" s="830"/>
      <c r="T78" s="830"/>
      <c r="U78" s="830"/>
      <c r="V78" s="830"/>
      <c r="W78" s="830"/>
      <c r="X78" s="830"/>
      <c r="Y78" s="830"/>
      <c r="Z78" s="830"/>
      <c r="AA78" s="830"/>
      <c r="AB78" s="830"/>
      <c r="AC78" s="830"/>
      <c r="AD78" s="830"/>
      <c r="AE78" s="830"/>
      <c r="AF78" s="830"/>
      <c r="AG78" s="830"/>
      <c r="AH78" s="830"/>
      <c r="AI78" s="830"/>
      <c r="AJ78" s="830"/>
      <c r="AK78" s="830"/>
      <c r="AL78" s="830"/>
      <c r="AM78" s="830"/>
      <c r="AN78" s="830"/>
      <c r="AO78" s="830"/>
      <c r="AP78" s="830"/>
      <c r="AQ78" s="830"/>
      <c r="AR78" s="830"/>
      <c r="AS78" s="830"/>
      <c r="AT78" s="830"/>
      <c r="AU78" s="830"/>
      <c r="AV78" s="830"/>
      <c r="AW78" s="830"/>
      <c r="AX78" s="830"/>
      <c r="AY78" s="830"/>
      <c r="AZ78" s="832"/>
      <c r="BA78" s="832"/>
      <c r="BB78" s="832"/>
      <c r="BC78" s="832"/>
      <c r="BD78" s="833"/>
      <c r="BE78" s="229"/>
      <c r="BF78" s="229"/>
      <c r="BG78" s="229"/>
      <c r="BH78" s="229"/>
      <c r="BI78" s="229"/>
      <c r="BJ78" s="218"/>
      <c r="BK78" s="218"/>
      <c r="BL78" s="218"/>
      <c r="BM78" s="218"/>
      <c r="BN78" s="218"/>
      <c r="BO78" s="229"/>
      <c r="BP78" s="229"/>
      <c r="BQ78" s="226">
        <v>72</v>
      </c>
      <c r="BR78" s="231"/>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18"/>
    </row>
    <row r="79" spans="1:131" ht="26.25" customHeight="1" x14ac:dyDescent="0.2">
      <c r="A79" s="226">
        <v>12</v>
      </c>
      <c r="B79" s="873"/>
      <c r="C79" s="874"/>
      <c r="D79" s="874"/>
      <c r="E79" s="874"/>
      <c r="F79" s="874"/>
      <c r="G79" s="874"/>
      <c r="H79" s="874"/>
      <c r="I79" s="874"/>
      <c r="J79" s="874"/>
      <c r="K79" s="874"/>
      <c r="L79" s="874"/>
      <c r="M79" s="874"/>
      <c r="N79" s="874"/>
      <c r="O79" s="874"/>
      <c r="P79" s="875"/>
      <c r="Q79" s="876"/>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830"/>
      <c r="AP79" s="830"/>
      <c r="AQ79" s="830"/>
      <c r="AR79" s="830"/>
      <c r="AS79" s="830"/>
      <c r="AT79" s="830"/>
      <c r="AU79" s="830"/>
      <c r="AV79" s="830"/>
      <c r="AW79" s="830"/>
      <c r="AX79" s="830"/>
      <c r="AY79" s="830"/>
      <c r="AZ79" s="832"/>
      <c r="BA79" s="832"/>
      <c r="BB79" s="832"/>
      <c r="BC79" s="832"/>
      <c r="BD79" s="833"/>
      <c r="BE79" s="229"/>
      <c r="BF79" s="229"/>
      <c r="BG79" s="229"/>
      <c r="BH79" s="229"/>
      <c r="BI79" s="229"/>
      <c r="BJ79" s="218"/>
      <c r="BK79" s="218"/>
      <c r="BL79" s="218"/>
      <c r="BM79" s="218"/>
      <c r="BN79" s="218"/>
      <c r="BO79" s="229"/>
      <c r="BP79" s="229"/>
      <c r="BQ79" s="226">
        <v>73</v>
      </c>
      <c r="BR79" s="231"/>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18"/>
    </row>
    <row r="80" spans="1:131" ht="26.25" customHeight="1" x14ac:dyDescent="0.2">
      <c r="A80" s="226">
        <v>13</v>
      </c>
      <c r="B80" s="873"/>
      <c r="C80" s="874"/>
      <c r="D80" s="874"/>
      <c r="E80" s="874"/>
      <c r="F80" s="874"/>
      <c r="G80" s="874"/>
      <c r="H80" s="874"/>
      <c r="I80" s="874"/>
      <c r="J80" s="874"/>
      <c r="K80" s="874"/>
      <c r="L80" s="874"/>
      <c r="M80" s="874"/>
      <c r="N80" s="874"/>
      <c r="O80" s="874"/>
      <c r="P80" s="875"/>
      <c r="Q80" s="876"/>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29"/>
      <c r="BF80" s="229"/>
      <c r="BG80" s="229"/>
      <c r="BH80" s="229"/>
      <c r="BI80" s="229"/>
      <c r="BJ80" s="229"/>
      <c r="BK80" s="229"/>
      <c r="BL80" s="229"/>
      <c r="BM80" s="229"/>
      <c r="BN80" s="229"/>
      <c r="BO80" s="229"/>
      <c r="BP80" s="229"/>
      <c r="BQ80" s="226">
        <v>74</v>
      </c>
      <c r="BR80" s="231"/>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18"/>
    </row>
    <row r="81" spans="1:131" ht="26.25" customHeight="1" x14ac:dyDescent="0.2">
      <c r="A81" s="226">
        <v>14</v>
      </c>
      <c r="B81" s="873"/>
      <c r="C81" s="874"/>
      <c r="D81" s="874"/>
      <c r="E81" s="874"/>
      <c r="F81" s="874"/>
      <c r="G81" s="874"/>
      <c r="H81" s="874"/>
      <c r="I81" s="874"/>
      <c r="J81" s="874"/>
      <c r="K81" s="874"/>
      <c r="L81" s="874"/>
      <c r="M81" s="874"/>
      <c r="N81" s="874"/>
      <c r="O81" s="874"/>
      <c r="P81" s="875"/>
      <c r="Q81" s="876"/>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29"/>
      <c r="BF81" s="229"/>
      <c r="BG81" s="229"/>
      <c r="BH81" s="229"/>
      <c r="BI81" s="229"/>
      <c r="BJ81" s="229"/>
      <c r="BK81" s="229"/>
      <c r="BL81" s="229"/>
      <c r="BM81" s="229"/>
      <c r="BN81" s="229"/>
      <c r="BO81" s="229"/>
      <c r="BP81" s="229"/>
      <c r="BQ81" s="226">
        <v>75</v>
      </c>
      <c r="BR81" s="231"/>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18"/>
    </row>
    <row r="82" spans="1:131" ht="26.25" customHeight="1" x14ac:dyDescent="0.2">
      <c r="A82" s="226">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29"/>
      <c r="BF82" s="229"/>
      <c r="BG82" s="229"/>
      <c r="BH82" s="229"/>
      <c r="BI82" s="229"/>
      <c r="BJ82" s="229"/>
      <c r="BK82" s="229"/>
      <c r="BL82" s="229"/>
      <c r="BM82" s="229"/>
      <c r="BN82" s="229"/>
      <c r="BO82" s="229"/>
      <c r="BP82" s="229"/>
      <c r="BQ82" s="226">
        <v>76</v>
      </c>
      <c r="BR82" s="231"/>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18"/>
    </row>
    <row r="83" spans="1:131" ht="26.25" customHeight="1" x14ac:dyDescent="0.2">
      <c r="A83" s="226">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29"/>
      <c r="BF83" s="229"/>
      <c r="BG83" s="229"/>
      <c r="BH83" s="229"/>
      <c r="BI83" s="229"/>
      <c r="BJ83" s="229"/>
      <c r="BK83" s="229"/>
      <c r="BL83" s="229"/>
      <c r="BM83" s="229"/>
      <c r="BN83" s="229"/>
      <c r="BO83" s="229"/>
      <c r="BP83" s="229"/>
      <c r="BQ83" s="226">
        <v>77</v>
      </c>
      <c r="BR83" s="231"/>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18"/>
    </row>
    <row r="84" spans="1:131" ht="26.25" customHeight="1" x14ac:dyDescent="0.2">
      <c r="A84" s="226">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29"/>
      <c r="BF84" s="229"/>
      <c r="BG84" s="229"/>
      <c r="BH84" s="229"/>
      <c r="BI84" s="229"/>
      <c r="BJ84" s="229"/>
      <c r="BK84" s="229"/>
      <c r="BL84" s="229"/>
      <c r="BM84" s="229"/>
      <c r="BN84" s="229"/>
      <c r="BO84" s="229"/>
      <c r="BP84" s="229"/>
      <c r="BQ84" s="226">
        <v>78</v>
      </c>
      <c r="BR84" s="231"/>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18"/>
    </row>
    <row r="85" spans="1:131" ht="26.25" customHeight="1" x14ac:dyDescent="0.2">
      <c r="A85" s="226">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29"/>
      <c r="BF85" s="229"/>
      <c r="BG85" s="229"/>
      <c r="BH85" s="229"/>
      <c r="BI85" s="229"/>
      <c r="BJ85" s="229"/>
      <c r="BK85" s="229"/>
      <c r="BL85" s="229"/>
      <c r="BM85" s="229"/>
      <c r="BN85" s="229"/>
      <c r="BO85" s="229"/>
      <c r="BP85" s="229"/>
      <c r="BQ85" s="226">
        <v>79</v>
      </c>
      <c r="BR85" s="231"/>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18"/>
    </row>
    <row r="86" spans="1:131" ht="26.25" customHeight="1" x14ac:dyDescent="0.2">
      <c r="A86" s="226">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29"/>
      <c r="BF86" s="229"/>
      <c r="BG86" s="229"/>
      <c r="BH86" s="229"/>
      <c r="BI86" s="229"/>
      <c r="BJ86" s="229"/>
      <c r="BK86" s="229"/>
      <c r="BL86" s="229"/>
      <c r="BM86" s="229"/>
      <c r="BN86" s="229"/>
      <c r="BO86" s="229"/>
      <c r="BP86" s="229"/>
      <c r="BQ86" s="226">
        <v>80</v>
      </c>
      <c r="BR86" s="231"/>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18"/>
    </row>
    <row r="87" spans="1:131" ht="26.25" customHeight="1" x14ac:dyDescent="0.2">
      <c r="A87" s="232">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29"/>
      <c r="BF87" s="229"/>
      <c r="BG87" s="229"/>
      <c r="BH87" s="229"/>
      <c r="BI87" s="229"/>
      <c r="BJ87" s="229"/>
      <c r="BK87" s="229"/>
      <c r="BL87" s="229"/>
      <c r="BM87" s="229"/>
      <c r="BN87" s="229"/>
      <c r="BO87" s="229"/>
      <c r="BP87" s="229"/>
      <c r="BQ87" s="226">
        <v>81</v>
      </c>
      <c r="BR87" s="231"/>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18"/>
    </row>
    <row r="88" spans="1:131" ht="26.25" customHeight="1" thickBot="1" x14ac:dyDescent="0.25">
      <c r="A88" s="228" t="s">
        <v>376</v>
      </c>
      <c r="B88" s="789" t="s">
        <v>398</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v>72374</v>
      </c>
      <c r="AG88" s="844"/>
      <c r="AH88" s="844"/>
      <c r="AI88" s="844"/>
      <c r="AJ88" s="844"/>
      <c r="AK88" s="841"/>
      <c r="AL88" s="841"/>
      <c r="AM88" s="841"/>
      <c r="AN88" s="841"/>
      <c r="AO88" s="841"/>
      <c r="AP88" s="844">
        <v>120910</v>
      </c>
      <c r="AQ88" s="844"/>
      <c r="AR88" s="844"/>
      <c r="AS88" s="844"/>
      <c r="AT88" s="844"/>
      <c r="AU88" s="844" t="s">
        <v>540</v>
      </c>
      <c r="AV88" s="844"/>
      <c r="AW88" s="844"/>
      <c r="AX88" s="844"/>
      <c r="AY88" s="844"/>
      <c r="AZ88" s="849"/>
      <c r="BA88" s="849"/>
      <c r="BB88" s="849"/>
      <c r="BC88" s="849"/>
      <c r="BD88" s="850"/>
      <c r="BE88" s="229"/>
      <c r="BF88" s="229"/>
      <c r="BG88" s="229"/>
      <c r="BH88" s="229"/>
      <c r="BI88" s="229"/>
      <c r="BJ88" s="229"/>
      <c r="BK88" s="229"/>
      <c r="BL88" s="229"/>
      <c r="BM88" s="229"/>
      <c r="BN88" s="229"/>
      <c r="BO88" s="229"/>
      <c r="BP88" s="229"/>
      <c r="BQ88" s="226">
        <v>82</v>
      </c>
      <c r="BR88" s="231"/>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18"/>
    </row>
    <row r="89" spans="1:131" ht="26.25" hidden="1" customHeight="1" x14ac:dyDescent="0.2">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18"/>
    </row>
    <row r="90" spans="1:131" ht="26.25" hidden="1" customHeight="1" x14ac:dyDescent="0.2">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18"/>
    </row>
    <row r="91" spans="1:131" ht="26.25" hidden="1" customHeight="1" x14ac:dyDescent="0.2">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18"/>
    </row>
    <row r="92" spans="1:131" ht="26.25" hidden="1" customHeight="1" x14ac:dyDescent="0.2">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18"/>
    </row>
    <row r="93" spans="1:131" ht="26.25" hidden="1" customHeight="1" x14ac:dyDescent="0.2">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18"/>
    </row>
    <row r="94" spans="1:131" ht="26.25" hidden="1" customHeight="1" x14ac:dyDescent="0.2">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18"/>
    </row>
    <row r="95" spans="1:131" ht="26.25" hidden="1" customHeight="1" x14ac:dyDescent="0.2">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18"/>
    </row>
    <row r="96" spans="1:131" ht="26.25" hidden="1" customHeight="1" x14ac:dyDescent="0.2">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18"/>
    </row>
    <row r="97" spans="1:131" ht="26.25" hidden="1" customHeight="1" x14ac:dyDescent="0.2">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18"/>
    </row>
    <row r="98" spans="1:131" ht="26.25" hidden="1" customHeight="1" x14ac:dyDescent="0.2">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18"/>
    </row>
    <row r="99" spans="1:131" ht="26.25" hidden="1" customHeight="1" x14ac:dyDescent="0.2">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18"/>
    </row>
    <row r="100" spans="1:131" ht="26.25" hidden="1" customHeight="1" x14ac:dyDescent="0.2">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18"/>
    </row>
    <row r="101" spans="1:131" ht="26.25" hidden="1" customHeight="1" x14ac:dyDescent="0.2">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18"/>
    </row>
    <row r="102" spans="1:131" ht="26.25" customHeight="1" thickBot="1" x14ac:dyDescent="0.25">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376</v>
      </c>
      <c r="BR102" s="789" t="s">
        <v>399</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c r="CS102" s="852"/>
      <c r="CT102" s="852"/>
      <c r="CU102" s="852"/>
      <c r="CV102" s="891"/>
      <c r="CW102" s="890"/>
      <c r="CX102" s="852"/>
      <c r="CY102" s="852"/>
      <c r="CZ102" s="852"/>
      <c r="DA102" s="891"/>
      <c r="DB102" s="890"/>
      <c r="DC102" s="852"/>
      <c r="DD102" s="852"/>
      <c r="DE102" s="852"/>
      <c r="DF102" s="891"/>
      <c r="DG102" s="890"/>
      <c r="DH102" s="852"/>
      <c r="DI102" s="852"/>
      <c r="DJ102" s="852"/>
      <c r="DK102" s="891"/>
      <c r="DL102" s="890"/>
      <c r="DM102" s="852"/>
      <c r="DN102" s="852"/>
      <c r="DO102" s="852"/>
      <c r="DP102" s="891"/>
      <c r="DQ102" s="890"/>
      <c r="DR102" s="852"/>
      <c r="DS102" s="852"/>
      <c r="DT102" s="852"/>
      <c r="DU102" s="891"/>
      <c r="DV102" s="789"/>
      <c r="DW102" s="790"/>
      <c r="DX102" s="790"/>
      <c r="DY102" s="790"/>
      <c r="DZ102" s="914"/>
      <c r="EA102" s="218"/>
    </row>
    <row r="103" spans="1:131" ht="26.25" customHeight="1" x14ac:dyDescent="0.2">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15" t="s">
        <v>400</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18"/>
    </row>
    <row r="104" spans="1:131" ht="26.25" customHeight="1" x14ac:dyDescent="0.2">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16" t="s">
        <v>401</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18"/>
    </row>
    <row r="105" spans="1:131" ht="11.25" customHeight="1" x14ac:dyDescent="0.2">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2">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5">
      <c r="A107" s="237" t="s">
        <v>402</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403</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2">
      <c r="A108" s="917" t="s">
        <v>404</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405</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18" customFormat="1" ht="26.25" customHeight="1" x14ac:dyDescent="0.2">
      <c r="A109" s="912" t="s">
        <v>406</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407</v>
      </c>
      <c r="AB109" s="893"/>
      <c r="AC109" s="893"/>
      <c r="AD109" s="893"/>
      <c r="AE109" s="894"/>
      <c r="AF109" s="892" t="s">
        <v>408</v>
      </c>
      <c r="AG109" s="893"/>
      <c r="AH109" s="893"/>
      <c r="AI109" s="893"/>
      <c r="AJ109" s="894"/>
      <c r="AK109" s="892" t="s">
        <v>294</v>
      </c>
      <c r="AL109" s="893"/>
      <c r="AM109" s="893"/>
      <c r="AN109" s="893"/>
      <c r="AO109" s="894"/>
      <c r="AP109" s="892" t="s">
        <v>409</v>
      </c>
      <c r="AQ109" s="893"/>
      <c r="AR109" s="893"/>
      <c r="AS109" s="893"/>
      <c r="AT109" s="895"/>
      <c r="AU109" s="912" t="s">
        <v>406</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407</v>
      </c>
      <c r="BR109" s="893"/>
      <c r="BS109" s="893"/>
      <c r="BT109" s="893"/>
      <c r="BU109" s="894"/>
      <c r="BV109" s="892" t="s">
        <v>408</v>
      </c>
      <c r="BW109" s="893"/>
      <c r="BX109" s="893"/>
      <c r="BY109" s="893"/>
      <c r="BZ109" s="894"/>
      <c r="CA109" s="892" t="s">
        <v>294</v>
      </c>
      <c r="CB109" s="893"/>
      <c r="CC109" s="893"/>
      <c r="CD109" s="893"/>
      <c r="CE109" s="894"/>
      <c r="CF109" s="913" t="s">
        <v>409</v>
      </c>
      <c r="CG109" s="913"/>
      <c r="CH109" s="913"/>
      <c r="CI109" s="913"/>
      <c r="CJ109" s="913"/>
      <c r="CK109" s="892" t="s">
        <v>410</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407</v>
      </c>
      <c r="DH109" s="893"/>
      <c r="DI109" s="893"/>
      <c r="DJ109" s="893"/>
      <c r="DK109" s="894"/>
      <c r="DL109" s="892" t="s">
        <v>408</v>
      </c>
      <c r="DM109" s="893"/>
      <c r="DN109" s="893"/>
      <c r="DO109" s="893"/>
      <c r="DP109" s="894"/>
      <c r="DQ109" s="892" t="s">
        <v>294</v>
      </c>
      <c r="DR109" s="893"/>
      <c r="DS109" s="893"/>
      <c r="DT109" s="893"/>
      <c r="DU109" s="894"/>
      <c r="DV109" s="892" t="s">
        <v>409</v>
      </c>
      <c r="DW109" s="893"/>
      <c r="DX109" s="893"/>
      <c r="DY109" s="893"/>
      <c r="DZ109" s="895"/>
    </row>
    <row r="110" spans="1:131" s="218" customFormat="1" ht="26.25" customHeight="1" x14ac:dyDescent="0.2">
      <c r="A110" s="896" t="s">
        <v>411</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747770</v>
      </c>
      <c r="AB110" s="900"/>
      <c r="AC110" s="900"/>
      <c r="AD110" s="900"/>
      <c r="AE110" s="901"/>
      <c r="AF110" s="902">
        <v>769316</v>
      </c>
      <c r="AG110" s="900"/>
      <c r="AH110" s="900"/>
      <c r="AI110" s="900"/>
      <c r="AJ110" s="901"/>
      <c r="AK110" s="902">
        <v>687042</v>
      </c>
      <c r="AL110" s="900"/>
      <c r="AM110" s="900"/>
      <c r="AN110" s="900"/>
      <c r="AO110" s="901"/>
      <c r="AP110" s="903">
        <v>16.7</v>
      </c>
      <c r="AQ110" s="904"/>
      <c r="AR110" s="904"/>
      <c r="AS110" s="904"/>
      <c r="AT110" s="905"/>
      <c r="AU110" s="906" t="s">
        <v>69</v>
      </c>
      <c r="AV110" s="907"/>
      <c r="AW110" s="907"/>
      <c r="AX110" s="907"/>
      <c r="AY110" s="907"/>
      <c r="AZ110" s="929" t="s">
        <v>412</v>
      </c>
      <c r="BA110" s="897"/>
      <c r="BB110" s="897"/>
      <c r="BC110" s="897"/>
      <c r="BD110" s="897"/>
      <c r="BE110" s="897"/>
      <c r="BF110" s="897"/>
      <c r="BG110" s="897"/>
      <c r="BH110" s="897"/>
      <c r="BI110" s="897"/>
      <c r="BJ110" s="897"/>
      <c r="BK110" s="897"/>
      <c r="BL110" s="897"/>
      <c r="BM110" s="897"/>
      <c r="BN110" s="897"/>
      <c r="BO110" s="897"/>
      <c r="BP110" s="898"/>
      <c r="BQ110" s="930">
        <v>7221448</v>
      </c>
      <c r="BR110" s="931"/>
      <c r="BS110" s="931"/>
      <c r="BT110" s="931"/>
      <c r="BU110" s="931"/>
      <c r="BV110" s="931">
        <v>7297970</v>
      </c>
      <c r="BW110" s="931"/>
      <c r="BX110" s="931"/>
      <c r="BY110" s="931"/>
      <c r="BZ110" s="931"/>
      <c r="CA110" s="931">
        <v>6759504</v>
      </c>
      <c r="CB110" s="931"/>
      <c r="CC110" s="931"/>
      <c r="CD110" s="931"/>
      <c r="CE110" s="931"/>
      <c r="CF110" s="944">
        <v>164.3</v>
      </c>
      <c r="CG110" s="945"/>
      <c r="CH110" s="945"/>
      <c r="CI110" s="945"/>
      <c r="CJ110" s="945"/>
      <c r="CK110" s="946" t="s">
        <v>413</v>
      </c>
      <c r="CL110" s="947"/>
      <c r="CM110" s="929" t="s">
        <v>414</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t="s">
        <v>122</v>
      </c>
      <c r="DH110" s="931"/>
      <c r="DI110" s="931"/>
      <c r="DJ110" s="931"/>
      <c r="DK110" s="931"/>
      <c r="DL110" s="931" t="s">
        <v>122</v>
      </c>
      <c r="DM110" s="931"/>
      <c r="DN110" s="931"/>
      <c r="DO110" s="931"/>
      <c r="DP110" s="931"/>
      <c r="DQ110" s="931" t="s">
        <v>122</v>
      </c>
      <c r="DR110" s="931"/>
      <c r="DS110" s="931"/>
      <c r="DT110" s="931"/>
      <c r="DU110" s="931"/>
      <c r="DV110" s="932" t="s">
        <v>122</v>
      </c>
      <c r="DW110" s="932"/>
      <c r="DX110" s="932"/>
      <c r="DY110" s="932"/>
      <c r="DZ110" s="933"/>
    </row>
    <row r="111" spans="1:131" s="218" customFormat="1" ht="26.25" customHeight="1" x14ac:dyDescent="0.2">
      <c r="A111" s="934" t="s">
        <v>415</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122</v>
      </c>
      <c r="AB111" s="938"/>
      <c r="AC111" s="938"/>
      <c r="AD111" s="938"/>
      <c r="AE111" s="939"/>
      <c r="AF111" s="940" t="s">
        <v>122</v>
      </c>
      <c r="AG111" s="938"/>
      <c r="AH111" s="938"/>
      <c r="AI111" s="938"/>
      <c r="AJ111" s="939"/>
      <c r="AK111" s="940" t="s">
        <v>122</v>
      </c>
      <c r="AL111" s="938"/>
      <c r="AM111" s="938"/>
      <c r="AN111" s="938"/>
      <c r="AO111" s="939"/>
      <c r="AP111" s="941" t="s">
        <v>122</v>
      </c>
      <c r="AQ111" s="942"/>
      <c r="AR111" s="942"/>
      <c r="AS111" s="942"/>
      <c r="AT111" s="943"/>
      <c r="AU111" s="908"/>
      <c r="AV111" s="909"/>
      <c r="AW111" s="909"/>
      <c r="AX111" s="909"/>
      <c r="AY111" s="909"/>
      <c r="AZ111" s="922" t="s">
        <v>416</v>
      </c>
      <c r="BA111" s="923"/>
      <c r="BB111" s="923"/>
      <c r="BC111" s="923"/>
      <c r="BD111" s="923"/>
      <c r="BE111" s="923"/>
      <c r="BF111" s="923"/>
      <c r="BG111" s="923"/>
      <c r="BH111" s="923"/>
      <c r="BI111" s="923"/>
      <c r="BJ111" s="923"/>
      <c r="BK111" s="923"/>
      <c r="BL111" s="923"/>
      <c r="BM111" s="923"/>
      <c r="BN111" s="923"/>
      <c r="BO111" s="923"/>
      <c r="BP111" s="924"/>
      <c r="BQ111" s="925" t="s">
        <v>122</v>
      </c>
      <c r="BR111" s="926"/>
      <c r="BS111" s="926"/>
      <c r="BT111" s="926"/>
      <c r="BU111" s="926"/>
      <c r="BV111" s="926" t="s">
        <v>122</v>
      </c>
      <c r="BW111" s="926"/>
      <c r="BX111" s="926"/>
      <c r="BY111" s="926"/>
      <c r="BZ111" s="926"/>
      <c r="CA111" s="926" t="s">
        <v>122</v>
      </c>
      <c r="CB111" s="926"/>
      <c r="CC111" s="926"/>
      <c r="CD111" s="926"/>
      <c r="CE111" s="926"/>
      <c r="CF111" s="920" t="s">
        <v>122</v>
      </c>
      <c r="CG111" s="921"/>
      <c r="CH111" s="921"/>
      <c r="CI111" s="921"/>
      <c r="CJ111" s="921"/>
      <c r="CK111" s="948"/>
      <c r="CL111" s="949"/>
      <c r="CM111" s="922" t="s">
        <v>417</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122</v>
      </c>
      <c r="DH111" s="926"/>
      <c r="DI111" s="926"/>
      <c r="DJ111" s="926"/>
      <c r="DK111" s="926"/>
      <c r="DL111" s="926" t="s">
        <v>122</v>
      </c>
      <c r="DM111" s="926"/>
      <c r="DN111" s="926"/>
      <c r="DO111" s="926"/>
      <c r="DP111" s="926"/>
      <c r="DQ111" s="926" t="s">
        <v>122</v>
      </c>
      <c r="DR111" s="926"/>
      <c r="DS111" s="926"/>
      <c r="DT111" s="926"/>
      <c r="DU111" s="926"/>
      <c r="DV111" s="927" t="s">
        <v>122</v>
      </c>
      <c r="DW111" s="927"/>
      <c r="DX111" s="927"/>
      <c r="DY111" s="927"/>
      <c r="DZ111" s="928"/>
    </row>
    <row r="112" spans="1:131" s="218" customFormat="1" ht="26.25" customHeight="1" x14ac:dyDescent="0.2">
      <c r="A112" s="952" t="s">
        <v>418</v>
      </c>
      <c r="B112" s="953"/>
      <c r="C112" s="923" t="s">
        <v>419</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122</v>
      </c>
      <c r="AB112" s="959"/>
      <c r="AC112" s="959"/>
      <c r="AD112" s="959"/>
      <c r="AE112" s="960"/>
      <c r="AF112" s="961" t="s">
        <v>122</v>
      </c>
      <c r="AG112" s="959"/>
      <c r="AH112" s="959"/>
      <c r="AI112" s="959"/>
      <c r="AJ112" s="960"/>
      <c r="AK112" s="961" t="s">
        <v>122</v>
      </c>
      <c r="AL112" s="959"/>
      <c r="AM112" s="959"/>
      <c r="AN112" s="959"/>
      <c r="AO112" s="960"/>
      <c r="AP112" s="962" t="s">
        <v>122</v>
      </c>
      <c r="AQ112" s="963"/>
      <c r="AR112" s="963"/>
      <c r="AS112" s="963"/>
      <c r="AT112" s="964"/>
      <c r="AU112" s="908"/>
      <c r="AV112" s="909"/>
      <c r="AW112" s="909"/>
      <c r="AX112" s="909"/>
      <c r="AY112" s="909"/>
      <c r="AZ112" s="922" t="s">
        <v>420</v>
      </c>
      <c r="BA112" s="923"/>
      <c r="BB112" s="923"/>
      <c r="BC112" s="923"/>
      <c r="BD112" s="923"/>
      <c r="BE112" s="923"/>
      <c r="BF112" s="923"/>
      <c r="BG112" s="923"/>
      <c r="BH112" s="923"/>
      <c r="BI112" s="923"/>
      <c r="BJ112" s="923"/>
      <c r="BK112" s="923"/>
      <c r="BL112" s="923"/>
      <c r="BM112" s="923"/>
      <c r="BN112" s="923"/>
      <c r="BO112" s="923"/>
      <c r="BP112" s="924"/>
      <c r="BQ112" s="925">
        <v>2441124</v>
      </c>
      <c r="BR112" s="926"/>
      <c r="BS112" s="926"/>
      <c r="BT112" s="926"/>
      <c r="BU112" s="926"/>
      <c r="BV112" s="926">
        <v>1985535</v>
      </c>
      <c r="BW112" s="926"/>
      <c r="BX112" s="926"/>
      <c r="BY112" s="926"/>
      <c r="BZ112" s="926"/>
      <c r="CA112" s="926">
        <v>1732309</v>
      </c>
      <c r="CB112" s="926"/>
      <c r="CC112" s="926"/>
      <c r="CD112" s="926"/>
      <c r="CE112" s="926"/>
      <c r="CF112" s="920">
        <v>42.1</v>
      </c>
      <c r="CG112" s="921"/>
      <c r="CH112" s="921"/>
      <c r="CI112" s="921"/>
      <c r="CJ112" s="921"/>
      <c r="CK112" s="948"/>
      <c r="CL112" s="949"/>
      <c r="CM112" s="922" t="s">
        <v>421</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122</v>
      </c>
      <c r="DH112" s="926"/>
      <c r="DI112" s="926"/>
      <c r="DJ112" s="926"/>
      <c r="DK112" s="926"/>
      <c r="DL112" s="926" t="s">
        <v>122</v>
      </c>
      <c r="DM112" s="926"/>
      <c r="DN112" s="926"/>
      <c r="DO112" s="926"/>
      <c r="DP112" s="926"/>
      <c r="DQ112" s="926" t="s">
        <v>122</v>
      </c>
      <c r="DR112" s="926"/>
      <c r="DS112" s="926"/>
      <c r="DT112" s="926"/>
      <c r="DU112" s="926"/>
      <c r="DV112" s="927" t="s">
        <v>122</v>
      </c>
      <c r="DW112" s="927"/>
      <c r="DX112" s="927"/>
      <c r="DY112" s="927"/>
      <c r="DZ112" s="928"/>
    </row>
    <row r="113" spans="1:130" s="218" customFormat="1" ht="26.25" customHeight="1" x14ac:dyDescent="0.2">
      <c r="A113" s="954"/>
      <c r="B113" s="955"/>
      <c r="C113" s="923" t="s">
        <v>422</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242388</v>
      </c>
      <c r="AB113" s="938"/>
      <c r="AC113" s="938"/>
      <c r="AD113" s="938"/>
      <c r="AE113" s="939"/>
      <c r="AF113" s="940">
        <v>242821</v>
      </c>
      <c r="AG113" s="938"/>
      <c r="AH113" s="938"/>
      <c r="AI113" s="938"/>
      <c r="AJ113" s="939"/>
      <c r="AK113" s="940">
        <v>252810</v>
      </c>
      <c r="AL113" s="938"/>
      <c r="AM113" s="938"/>
      <c r="AN113" s="938"/>
      <c r="AO113" s="939"/>
      <c r="AP113" s="941">
        <v>6.1</v>
      </c>
      <c r="AQ113" s="942"/>
      <c r="AR113" s="942"/>
      <c r="AS113" s="942"/>
      <c r="AT113" s="943"/>
      <c r="AU113" s="908"/>
      <c r="AV113" s="909"/>
      <c r="AW113" s="909"/>
      <c r="AX113" s="909"/>
      <c r="AY113" s="909"/>
      <c r="AZ113" s="922" t="s">
        <v>423</v>
      </c>
      <c r="BA113" s="923"/>
      <c r="BB113" s="923"/>
      <c r="BC113" s="923"/>
      <c r="BD113" s="923"/>
      <c r="BE113" s="923"/>
      <c r="BF113" s="923"/>
      <c r="BG113" s="923"/>
      <c r="BH113" s="923"/>
      <c r="BI113" s="923"/>
      <c r="BJ113" s="923"/>
      <c r="BK113" s="923"/>
      <c r="BL113" s="923"/>
      <c r="BM113" s="923"/>
      <c r="BN113" s="923"/>
      <c r="BO113" s="923"/>
      <c r="BP113" s="924"/>
      <c r="BQ113" s="925" t="s">
        <v>122</v>
      </c>
      <c r="BR113" s="926"/>
      <c r="BS113" s="926"/>
      <c r="BT113" s="926"/>
      <c r="BU113" s="926"/>
      <c r="BV113" s="926" t="s">
        <v>122</v>
      </c>
      <c r="BW113" s="926"/>
      <c r="BX113" s="926"/>
      <c r="BY113" s="926"/>
      <c r="BZ113" s="926"/>
      <c r="CA113" s="926" t="s">
        <v>122</v>
      </c>
      <c r="CB113" s="926"/>
      <c r="CC113" s="926"/>
      <c r="CD113" s="926"/>
      <c r="CE113" s="926"/>
      <c r="CF113" s="920" t="s">
        <v>122</v>
      </c>
      <c r="CG113" s="921"/>
      <c r="CH113" s="921"/>
      <c r="CI113" s="921"/>
      <c r="CJ113" s="921"/>
      <c r="CK113" s="948"/>
      <c r="CL113" s="949"/>
      <c r="CM113" s="922" t="s">
        <v>424</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122</v>
      </c>
      <c r="DH113" s="959"/>
      <c r="DI113" s="959"/>
      <c r="DJ113" s="959"/>
      <c r="DK113" s="960"/>
      <c r="DL113" s="961" t="s">
        <v>122</v>
      </c>
      <c r="DM113" s="959"/>
      <c r="DN113" s="959"/>
      <c r="DO113" s="959"/>
      <c r="DP113" s="960"/>
      <c r="DQ113" s="961" t="s">
        <v>122</v>
      </c>
      <c r="DR113" s="959"/>
      <c r="DS113" s="959"/>
      <c r="DT113" s="959"/>
      <c r="DU113" s="960"/>
      <c r="DV113" s="962" t="s">
        <v>122</v>
      </c>
      <c r="DW113" s="963"/>
      <c r="DX113" s="963"/>
      <c r="DY113" s="963"/>
      <c r="DZ113" s="964"/>
    </row>
    <row r="114" spans="1:130" s="218" customFormat="1" ht="26.25" customHeight="1" x14ac:dyDescent="0.2">
      <c r="A114" s="954"/>
      <c r="B114" s="955"/>
      <c r="C114" s="923" t="s">
        <v>425</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t="s">
        <v>122</v>
      </c>
      <c r="AB114" s="959"/>
      <c r="AC114" s="959"/>
      <c r="AD114" s="959"/>
      <c r="AE114" s="960"/>
      <c r="AF114" s="961" t="s">
        <v>122</v>
      </c>
      <c r="AG114" s="959"/>
      <c r="AH114" s="959"/>
      <c r="AI114" s="959"/>
      <c r="AJ114" s="960"/>
      <c r="AK114" s="961" t="s">
        <v>122</v>
      </c>
      <c r="AL114" s="959"/>
      <c r="AM114" s="959"/>
      <c r="AN114" s="959"/>
      <c r="AO114" s="960"/>
      <c r="AP114" s="962" t="s">
        <v>122</v>
      </c>
      <c r="AQ114" s="963"/>
      <c r="AR114" s="963"/>
      <c r="AS114" s="963"/>
      <c r="AT114" s="964"/>
      <c r="AU114" s="908"/>
      <c r="AV114" s="909"/>
      <c r="AW114" s="909"/>
      <c r="AX114" s="909"/>
      <c r="AY114" s="909"/>
      <c r="AZ114" s="922" t="s">
        <v>426</v>
      </c>
      <c r="BA114" s="923"/>
      <c r="BB114" s="923"/>
      <c r="BC114" s="923"/>
      <c r="BD114" s="923"/>
      <c r="BE114" s="923"/>
      <c r="BF114" s="923"/>
      <c r="BG114" s="923"/>
      <c r="BH114" s="923"/>
      <c r="BI114" s="923"/>
      <c r="BJ114" s="923"/>
      <c r="BK114" s="923"/>
      <c r="BL114" s="923"/>
      <c r="BM114" s="923"/>
      <c r="BN114" s="923"/>
      <c r="BO114" s="923"/>
      <c r="BP114" s="924"/>
      <c r="BQ114" s="925">
        <v>976674</v>
      </c>
      <c r="BR114" s="926"/>
      <c r="BS114" s="926"/>
      <c r="BT114" s="926"/>
      <c r="BU114" s="926"/>
      <c r="BV114" s="926">
        <v>1028267</v>
      </c>
      <c r="BW114" s="926"/>
      <c r="BX114" s="926"/>
      <c r="BY114" s="926"/>
      <c r="BZ114" s="926"/>
      <c r="CA114" s="926">
        <v>1008478</v>
      </c>
      <c r="CB114" s="926"/>
      <c r="CC114" s="926"/>
      <c r="CD114" s="926"/>
      <c r="CE114" s="926"/>
      <c r="CF114" s="920">
        <v>24.5</v>
      </c>
      <c r="CG114" s="921"/>
      <c r="CH114" s="921"/>
      <c r="CI114" s="921"/>
      <c r="CJ114" s="921"/>
      <c r="CK114" s="948"/>
      <c r="CL114" s="949"/>
      <c r="CM114" s="922" t="s">
        <v>427</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122</v>
      </c>
      <c r="DH114" s="959"/>
      <c r="DI114" s="959"/>
      <c r="DJ114" s="959"/>
      <c r="DK114" s="960"/>
      <c r="DL114" s="961" t="s">
        <v>122</v>
      </c>
      <c r="DM114" s="959"/>
      <c r="DN114" s="959"/>
      <c r="DO114" s="959"/>
      <c r="DP114" s="960"/>
      <c r="DQ114" s="961" t="s">
        <v>122</v>
      </c>
      <c r="DR114" s="959"/>
      <c r="DS114" s="959"/>
      <c r="DT114" s="959"/>
      <c r="DU114" s="960"/>
      <c r="DV114" s="962" t="s">
        <v>122</v>
      </c>
      <c r="DW114" s="963"/>
      <c r="DX114" s="963"/>
      <c r="DY114" s="963"/>
      <c r="DZ114" s="964"/>
    </row>
    <row r="115" spans="1:130" s="218" customFormat="1" ht="26.25" customHeight="1" x14ac:dyDescent="0.2">
      <c r="A115" s="954"/>
      <c r="B115" s="955"/>
      <c r="C115" s="923" t="s">
        <v>428</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t="s">
        <v>122</v>
      </c>
      <c r="AB115" s="938"/>
      <c r="AC115" s="938"/>
      <c r="AD115" s="938"/>
      <c r="AE115" s="939"/>
      <c r="AF115" s="940" t="s">
        <v>122</v>
      </c>
      <c r="AG115" s="938"/>
      <c r="AH115" s="938"/>
      <c r="AI115" s="938"/>
      <c r="AJ115" s="939"/>
      <c r="AK115" s="940" t="s">
        <v>122</v>
      </c>
      <c r="AL115" s="938"/>
      <c r="AM115" s="938"/>
      <c r="AN115" s="938"/>
      <c r="AO115" s="939"/>
      <c r="AP115" s="941" t="s">
        <v>122</v>
      </c>
      <c r="AQ115" s="942"/>
      <c r="AR115" s="942"/>
      <c r="AS115" s="942"/>
      <c r="AT115" s="943"/>
      <c r="AU115" s="908"/>
      <c r="AV115" s="909"/>
      <c r="AW115" s="909"/>
      <c r="AX115" s="909"/>
      <c r="AY115" s="909"/>
      <c r="AZ115" s="922" t="s">
        <v>429</v>
      </c>
      <c r="BA115" s="923"/>
      <c r="BB115" s="923"/>
      <c r="BC115" s="923"/>
      <c r="BD115" s="923"/>
      <c r="BE115" s="923"/>
      <c r="BF115" s="923"/>
      <c r="BG115" s="923"/>
      <c r="BH115" s="923"/>
      <c r="BI115" s="923"/>
      <c r="BJ115" s="923"/>
      <c r="BK115" s="923"/>
      <c r="BL115" s="923"/>
      <c r="BM115" s="923"/>
      <c r="BN115" s="923"/>
      <c r="BO115" s="923"/>
      <c r="BP115" s="924"/>
      <c r="BQ115" s="925" t="s">
        <v>122</v>
      </c>
      <c r="BR115" s="926"/>
      <c r="BS115" s="926"/>
      <c r="BT115" s="926"/>
      <c r="BU115" s="926"/>
      <c r="BV115" s="926" t="s">
        <v>122</v>
      </c>
      <c r="BW115" s="926"/>
      <c r="BX115" s="926"/>
      <c r="BY115" s="926"/>
      <c r="BZ115" s="926"/>
      <c r="CA115" s="926" t="s">
        <v>122</v>
      </c>
      <c r="CB115" s="926"/>
      <c r="CC115" s="926"/>
      <c r="CD115" s="926"/>
      <c r="CE115" s="926"/>
      <c r="CF115" s="920" t="s">
        <v>122</v>
      </c>
      <c r="CG115" s="921"/>
      <c r="CH115" s="921"/>
      <c r="CI115" s="921"/>
      <c r="CJ115" s="921"/>
      <c r="CK115" s="948"/>
      <c r="CL115" s="949"/>
      <c r="CM115" s="922" t="s">
        <v>430</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t="s">
        <v>122</v>
      </c>
      <c r="DH115" s="959"/>
      <c r="DI115" s="959"/>
      <c r="DJ115" s="959"/>
      <c r="DK115" s="960"/>
      <c r="DL115" s="961" t="s">
        <v>122</v>
      </c>
      <c r="DM115" s="959"/>
      <c r="DN115" s="959"/>
      <c r="DO115" s="959"/>
      <c r="DP115" s="960"/>
      <c r="DQ115" s="961" t="s">
        <v>122</v>
      </c>
      <c r="DR115" s="959"/>
      <c r="DS115" s="959"/>
      <c r="DT115" s="959"/>
      <c r="DU115" s="960"/>
      <c r="DV115" s="962" t="s">
        <v>122</v>
      </c>
      <c r="DW115" s="963"/>
      <c r="DX115" s="963"/>
      <c r="DY115" s="963"/>
      <c r="DZ115" s="964"/>
    </row>
    <row r="116" spans="1:130" s="218" customFormat="1" ht="26.25" customHeight="1" x14ac:dyDescent="0.2">
      <c r="A116" s="956"/>
      <c r="B116" s="957"/>
      <c r="C116" s="965" t="s">
        <v>431</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t="s">
        <v>122</v>
      </c>
      <c r="AB116" s="959"/>
      <c r="AC116" s="959"/>
      <c r="AD116" s="959"/>
      <c r="AE116" s="960"/>
      <c r="AF116" s="961" t="s">
        <v>122</v>
      </c>
      <c r="AG116" s="959"/>
      <c r="AH116" s="959"/>
      <c r="AI116" s="959"/>
      <c r="AJ116" s="960"/>
      <c r="AK116" s="961" t="s">
        <v>122</v>
      </c>
      <c r="AL116" s="959"/>
      <c r="AM116" s="959"/>
      <c r="AN116" s="959"/>
      <c r="AO116" s="960"/>
      <c r="AP116" s="962" t="s">
        <v>122</v>
      </c>
      <c r="AQ116" s="963"/>
      <c r="AR116" s="963"/>
      <c r="AS116" s="963"/>
      <c r="AT116" s="964"/>
      <c r="AU116" s="908"/>
      <c r="AV116" s="909"/>
      <c r="AW116" s="909"/>
      <c r="AX116" s="909"/>
      <c r="AY116" s="909"/>
      <c r="AZ116" s="967" t="s">
        <v>432</v>
      </c>
      <c r="BA116" s="968"/>
      <c r="BB116" s="968"/>
      <c r="BC116" s="968"/>
      <c r="BD116" s="968"/>
      <c r="BE116" s="968"/>
      <c r="BF116" s="968"/>
      <c r="BG116" s="968"/>
      <c r="BH116" s="968"/>
      <c r="BI116" s="968"/>
      <c r="BJ116" s="968"/>
      <c r="BK116" s="968"/>
      <c r="BL116" s="968"/>
      <c r="BM116" s="968"/>
      <c r="BN116" s="968"/>
      <c r="BO116" s="968"/>
      <c r="BP116" s="969"/>
      <c r="BQ116" s="925" t="s">
        <v>122</v>
      </c>
      <c r="BR116" s="926"/>
      <c r="BS116" s="926"/>
      <c r="BT116" s="926"/>
      <c r="BU116" s="926"/>
      <c r="BV116" s="926" t="s">
        <v>122</v>
      </c>
      <c r="BW116" s="926"/>
      <c r="BX116" s="926"/>
      <c r="BY116" s="926"/>
      <c r="BZ116" s="926"/>
      <c r="CA116" s="926" t="s">
        <v>122</v>
      </c>
      <c r="CB116" s="926"/>
      <c r="CC116" s="926"/>
      <c r="CD116" s="926"/>
      <c r="CE116" s="926"/>
      <c r="CF116" s="920" t="s">
        <v>122</v>
      </c>
      <c r="CG116" s="921"/>
      <c r="CH116" s="921"/>
      <c r="CI116" s="921"/>
      <c r="CJ116" s="921"/>
      <c r="CK116" s="948"/>
      <c r="CL116" s="949"/>
      <c r="CM116" s="922" t="s">
        <v>433</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t="s">
        <v>122</v>
      </c>
      <c r="DH116" s="959"/>
      <c r="DI116" s="959"/>
      <c r="DJ116" s="959"/>
      <c r="DK116" s="960"/>
      <c r="DL116" s="961" t="s">
        <v>122</v>
      </c>
      <c r="DM116" s="959"/>
      <c r="DN116" s="959"/>
      <c r="DO116" s="959"/>
      <c r="DP116" s="960"/>
      <c r="DQ116" s="961" t="s">
        <v>122</v>
      </c>
      <c r="DR116" s="959"/>
      <c r="DS116" s="959"/>
      <c r="DT116" s="959"/>
      <c r="DU116" s="960"/>
      <c r="DV116" s="962" t="s">
        <v>122</v>
      </c>
      <c r="DW116" s="963"/>
      <c r="DX116" s="963"/>
      <c r="DY116" s="963"/>
      <c r="DZ116" s="964"/>
    </row>
    <row r="117" spans="1:130" s="218" customFormat="1" ht="26.25" customHeight="1" x14ac:dyDescent="0.2">
      <c r="A117" s="912" t="s">
        <v>177</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434</v>
      </c>
      <c r="Z117" s="894"/>
      <c r="AA117" s="978">
        <v>990158</v>
      </c>
      <c r="AB117" s="979"/>
      <c r="AC117" s="979"/>
      <c r="AD117" s="979"/>
      <c r="AE117" s="980"/>
      <c r="AF117" s="981">
        <v>1012137</v>
      </c>
      <c r="AG117" s="979"/>
      <c r="AH117" s="979"/>
      <c r="AI117" s="979"/>
      <c r="AJ117" s="980"/>
      <c r="AK117" s="981">
        <v>939852</v>
      </c>
      <c r="AL117" s="979"/>
      <c r="AM117" s="979"/>
      <c r="AN117" s="979"/>
      <c r="AO117" s="980"/>
      <c r="AP117" s="982"/>
      <c r="AQ117" s="983"/>
      <c r="AR117" s="983"/>
      <c r="AS117" s="983"/>
      <c r="AT117" s="984"/>
      <c r="AU117" s="908"/>
      <c r="AV117" s="909"/>
      <c r="AW117" s="909"/>
      <c r="AX117" s="909"/>
      <c r="AY117" s="909"/>
      <c r="AZ117" s="974" t="s">
        <v>435</v>
      </c>
      <c r="BA117" s="975"/>
      <c r="BB117" s="975"/>
      <c r="BC117" s="975"/>
      <c r="BD117" s="975"/>
      <c r="BE117" s="975"/>
      <c r="BF117" s="975"/>
      <c r="BG117" s="975"/>
      <c r="BH117" s="975"/>
      <c r="BI117" s="975"/>
      <c r="BJ117" s="975"/>
      <c r="BK117" s="975"/>
      <c r="BL117" s="975"/>
      <c r="BM117" s="975"/>
      <c r="BN117" s="975"/>
      <c r="BO117" s="975"/>
      <c r="BP117" s="976"/>
      <c r="BQ117" s="925" t="s">
        <v>122</v>
      </c>
      <c r="BR117" s="926"/>
      <c r="BS117" s="926"/>
      <c r="BT117" s="926"/>
      <c r="BU117" s="926"/>
      <c r="BV117" s="926" t="s">
        <v>122</v>
      </c>
      <c r="BW117" s="926"/>
      <c r="BX117" s="926"/>
      <c r="BY117" s="926"/>
      <c r="BZ117" s="926"/>
      <c r="CA117" s="926" t="s">
        <v>122</v>
      </c>
      <c r="CB117" s="926"/>
      <c r="CC117" s="926"/>
      <c r="CD117" s="926"/>
      <c r="CE117" s="926"/>
      <c r="CF117" s="920" t="s">
        <v>122</v>
      </c>
      <c r="CG117" s="921"/>
      <c r="CH117" s="921"/>
      <c r="CI117" s="921"/>
      <c r="CJ117" s="921"/>
      <c r="CK117" s="948"/>
      <c r="CL117" s="949"/>
      <c r="CM117" s="922" t="s">
        <v>436</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122</v>
      </c>
      <c r="DH117" s="959"/>
      <c r="DI117" s="959"/>
      <c r="DJ117" s="959"/>
      <c r="DK117" s="960"/>
      <c r="DL117" s="961" t="s">
        <v>122</v>
      </c>
      <c r="DM117" s="959"/>
      <c r="DN117" s="959"/>
      <c r="DO117" s="959"/>
      <c r="DP117" s="960"/>
      <c r="DQ117" s="961" t="s">
        <v>122</v>
      </c>
      <c r="DR117" s="959"/>
      <c r="DS117" s="959"/>
      <c r="DT117" s="959"/>
      <c r="DU117" s="960"/>
      <c r="DV117" s="962" t="s">
        <v>122</v>
      </c>
      <c r="DW117" s="963"/>
      <c r="DX117" s="963"/>
      <c r="DY117" s="963"/>
      <c r="DZ117" s="964"/>
    </row>
    <row r="118" spans="1:130" s="218" customFormat="1" ht="26.25" customHeight="1" x14ac:dyDescent="0.2">
      <c r="A118" s="912" t="s">
        <v>410</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407</v>
      </c>
      <c r="AB118" s="893"/>
      <c r="AC118" s="893"/>
      <c r="AD118" s="893"/>
      <c r="AE118" s="894"/>
      <c r="AF118" s="892" t="s">
        <v>408</v>
      </c>
      <c r="AG118" s="893"/>
      <c r="AH118" s="893"/>
      <c r="AI118" s="893"/>
      <c r="AJ118" s="894"/>
      <c r="AK118" s="892" t="s">
        <v>294</v>
      </c>
      <c r="AL118" s="893"/>
      <c r="AM118" s="893"/>
      <c r="AN118" s="893"/>
      <c r="AO118" s="894"/>
      <c r="AP118" s="970" t="s">
        <v>409</v>
      </c>
      <c r="AQ118" s="971"/>
      <c r="AR118" s="971"/>
      <c r="AS118" s="971"/>
      <c r="AT118" s="972"/>
      <c r="AU118" s="908"/>
      <c r="AV118" s="909"/>
      <c r="AW118" s="909"/>
      <c r="AX118" s="909"/>
      <c r="AY118" s="909"/>
      <c r="AZ118" s="973" t="s">
        <v>437</v>
      </c>
      <c r="BA118" s="965"/>
      <c r="BB118" s="965"/>
      <c r="BC118" s="965"/>
      <c r="BD118" s="965"/>
      <c r="BE118" s="965"/>
      <c r="BF118" s="965"/>
      <c r="BG118" s="965"/>
      <c r="BH118" s="965"/>
      <c r="BI118" s="965"/>
      <c r="BJ118" s="965"/>
      <c r="BK118" s="965"/>
      <c r="BL118" s="965"/>
      <c r="BM118" s="965"/>
      <c r="BN118" s="965"/>
      <c r="BO118" s="965"/>
      <c r="BP118" s="966"/>
      <c r="BQ118" s="999" t="s">
        <v>122</v>
      </c>
      <c r="BR118" s="1000"/>
      <c r="BS118" s="1000"/>
      <c r="BT118" s="1000"/>
      <c r="BU118" s="1000"/>
      <c r="BV118" s="1000" t="s">
        <v>122</v>
      </c>
      <c r="BW118" s="1000"/>
      <c r="BX118" s="1000"/>
      <c r="BY118" s="1000"/>
      <c r="BZ118" s="1000"/>
      <c r="CA118" s="1000" t="s">
        <v>122</v>
      </c>
      <c r="CB118" s="1000"/>
      <c r="CC118" s="1000"/>
      <c r="CD118" s="1000"/>
      <c r="CE118" s="1000"/>
      <c r="CF118" s="920" t="s">
        <v>122</v>
      </c>
      <c r="CG118" s="921"/>
      <c r="CH118" s="921"/>
      <c r="CI118" s="921"/>
      <c r="CJ118" s="921"/>
      <c r="CK118" s="948"/>
      <c r="CL118" s="949"/>
      <c r="CM118" s="922" t="s">
        <v>438</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122</v>
      </c>
      <c r="DH118" s="959"/>
      <c r="DI118" s="959"/>
      <c r="DJ118" s="959"/>
      <c r="DK118" s="960"/>
      <c r="DL118" s="961" t="s">
        <v>122</v>
      </c>
      <c r="DM118" s="959"/>
      <c r="DN118" s="959"/>
      <c r="DO118" s="959"/>
      <c r="DP118" s="960"/>
      <c r="DQ118" s="961" t="s">
        <v>122</v>
      </c>
      <c r="DR118" s="959"/>
      <c r="DS118" s="959"/>
      <c r="DT118" s="959"/>
      <c r="DU118" s="960"/>
      <c r="DV118" s="962" t="s">
        <v>122</v>
      </c>
      <c r="DW118" s="963"/>
      <c r="DX118" s="963"/>
      <c r="DY118" s="963"/>
      <c r="DZ118" s="964"/>
    </row>
    <row r="119" spans="1:130" s="218" customFormat="1" ht="26.25" customHeight="1" x14ac:dyDescent="0.2">
      <c r="A119" s="1056" t="s">
        <v>413</v>
      </c>
      <c r="B119" s="947"/>
      <c r="C119" s="929" t="s">
        <v>414</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t="s">
        <v>122</v>
      </c>
      <c r="AB119" s="900"/>
      <c r="AC119" s="900"/>
      <c r="AD119" s="900"/>
      <c r="AE119" s="901"/>
      <c r="AF119" s="902" t="s">
        <v>122</v>
      </c>
      <c r="AG119" s="900"/>
      <c r="AH119" s="900"/>
      <c r="AI119" s="900"/>
      <c r="AJ119" s="901"/>
      <c r="AK119" s="902" t="s">
        <v>122</v>
      </c>
      <c r="AL119" s="900"/>
      <c r="AM119" s="900"/>
      <c r="AN119" s="900"/>
      <c r="AO119" s="901"/>
      <c r="AP119" s="903" t="s">
        <v>122</v>
      </c>
      <c r="AQ119" s="904"/>
      <c r="AR119" s="904"/>
      <c r="AS119" s="904"/>
      <c r="AT119" s="905"/>
      <c r="AU119" s="910"/>
      <c r="AV119" s="911"/>
      <c r="AW119" s="911"/>
      <c r="AX119" s="911"/>
      <c r="AY119" s="911"/>
      <c r="AZ119" s="239" t="s">
        <v>177</v>
      </c>
      <c r="BA119" s="239"/>
      <c r="BB119" s="239"/>
      <c r="BC119" s="239"/>
      <c r="BD119" s="239"/>
      <c r="BE119" s="239"/>
      <c r="BF119" s="239"/>
      <c r="BG119" s="239"/>
      <c r="BH119" s="239"/>
      <c r="BI119" s="239"/>
      <c r="BJ119" s="239"/>
      <c r="BK119" s="239"/>
      <c r="BL119" s="239"/>
      <c r="BM119" s="239"/>
      <c r="BN119" s="239"/>
      <c r="BO119" s="977" t="s">
        <v>439</v>
      </c>
      <c r="BP119" s="1005"/>
      <c r="BQ119" s="999">
        <v>10639246</v>
      </c>
      <c r="BR119" s="1000"/>
      <c r="BS119" s="1000"/>
      <c r="BT119" s="1000"/>
      <c r="BU119" s="1000"/>
      <c r="BV119" s="1000">
        <v>10311772</v>
      </c>
      <c r="BW119" s="1000"/>
      <c r="BX119" s="1000"/>
      <c r="BY119" s="1000"/>
      <c r="BZ119" s="1000"/>
      <c r="CA119" s="1000">
        <v>9500291</v>
      </c>
      <c r="CB119" s="1000"/>
      <c r="CC119" s="1000"/>
      <c r="CD119" s="1000"/>
      <c r="CE119" s="1000"/>
      <c r="CF119" s="1001"/>
      <c r="CG119" s="1002"/>
      <c r="CH119" s="1002"/>
      <c r="CI119" s="1002"/>
      <c r="CJ119" s="1003"/>
      <c r="CK119" s="950"/>
      <c r="CL119" s="951"/>
      <c r="CM119" s="973" t="s">
        <v>440</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t="s">
        <v>122</v>
      </c>
      <c r="DH119" s="986"/>
      <c r="DI119" s="986"/>
      <c r="DJ119" s="986"/>
      <c r="DK119" s="987"/>
      <c r="DL119" s="985" t="s">
        <v>122</v>
      </c>
      <c r="DM119" s="986"/>
      <c r="DN119" s="986"/>
      <c r="DO119" s="986"/>
      <c r="DP119" s="987"/>
      <c r="DQ119" s="985" t="s">
        <v>122</v>
      </c>
      <c r="DR119" s="986"/>
      <c r="DS119" s="986"/>
      <c r="DT119" s="986"/>
      <c r="DU119" s="987"/>
      <c r="DV119" s="988" t="s">
        <v>122</v>
      </c>
      <c r="DW119" s="989"/>
      <c r="DX119" s="989"/>
      <c r="DY119" s="989"/>
      <c r="DZ119" s="990"/>
    </row>
    <row r="120" spans="1:130" s="218" customFormat="1" ht="26.25" customHeight="1" x14ac:dyDescent="0.2">
      <c r="A120" s="1057"/>
      <c r="B120" s="949"/>
      <c r="C120" s="922" t="s">
        <v>417</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122</v>
      </c>
      <c r="AB120" s="959"/>
      <c r="AC120" s="959"/>
      <c r="AD120" s="959"/>
      <c r="AE120" s="960"/>
      <c r="AF120" s="961" t="s">
        <v>122</v>
      </c>
      <c r="AG120" s="959"/>
      <c r="AH120" s="959"/>
      <c r="AI120" s="959"/>
      <c r="AJ120" s="960"/>
      <c r="AK120" s="961" t="s">
        <v>122</v>
      </c>
      <c r="AL120" s="959"/>
      <c r="AM120" s="959"/>
      <c r="AN120" s="959"/>
      <c r="AO120" s="960"/>
      <c r="AP120" s="962" t="s">
        <v>122</v>
      </c>
      <c r="AQ120" s="963"/>
      <c r="AR120" s="963"/>
      <c r="AS120" s="963"/>
      <c r="AT120" s="964"/>
      <c r="AU120" s="991" t="s">
        <v>441</v>
      </c>
      <c r="AV120" s="992"/>
      <c r="AW120" s="992"/>
      <c r="AX120" s="992"/>
      <c r="AY120" s="993"/>
      <c r="AZ120" s="929" t="s">
        <v>442</v>
      </c>
      <c r="BA120" s="897"/>
      <c r="BB120" s="897"/>
      <c r="BC120" s="897"/>
      <c r="BD120" s="897"/>
      <c r="BE120" s="897"/>
      <c r="BF120" s="897"/>
      <c r="BG120" s="897"/>
      <c r="BH120" s="897"/>
      <c r="BI120" s="897"/>
      <c r="BJ120" s="897"/>
      <c r="BK120" s="897"/>
      <c r="BL120" s="897"/>
      <c r="BM120" s="897"/>
      <c r="BN120" s="897"/>
      <c r="BO120" s="897"/>
      <c r="BP120" s="898"/>
      <c r="BQ120" s="930">
        <v>1824441</v>
      </c>
      <c r="BR120" s="931"/>
      <c r="BS120" s="931"/>
      <c r="BT120" s="931"/>
      <c r="BU120" s="931"/>
      <c r="BV120" s="931">
        <v>2192839</v>
      </c>
      <c r="BW120" s="931"/>
      <c r="BX120" s="931"/>
      <c r="BY120" s="931"/>
      <c r="BZ120" s="931"/>
      <c r="CA120" s="931">
        <v>2433347</v>
      </c>
      <c r="CB120" s="931"/>
      <c r="CC120" s="931"/>
      <c r="CD120" s="931"/>
      <c r="CE120" s="931"/>
      <c r="CF120" s="944">
        <v>59.2</v>
      </c>
      <c r="CG120" s="945"/>
      <c r="CH120" s="945"/>
      <c r="CI120" s="945"/>
      <c r="CJ120" s="945"/>
      <c r="CK120" s="1006" t="s">
        <v>443</v>
      </c>
      <c r="CL120" s="1007"/>
      <c r="CM120" s="1007"/>
      <c r="CN120" s="1007"/>
      <c r="CO120" s="1008"/>
      <c r="CP120" s="1014" t="s">
        <v>391</v>
      </c>
      <c r="CQ120" s="1015"/>
      <c r="CR120" s="1015"/>
      <c r="CS120" s="1015"/>
      <c r="CT120" s="1015"/>
      <c r="CU120" s="1015"/>
      <c r="CV120" s="1015"/>
      <c r="CW120" s="1015"/>
      <c r="CX120" s="1015"/>
      <c r="CY120" s="1015"/>
      <c r="CZ120" s="1015"/>
      <c r="DA120" s="1015"/>
      <c r="DB120" s="1015"/>
      <c r="DC120" s="1015"/>
      <c r="DD120" s="1015"/>
      <c r="DE120" s="1015"/>
      <c r="DF120" s="1016"/>
      <c r="DG120" s="930">
        <v>2441124</v>
      </c>
      <c r="DH120" s="931"/>
      <c r="DI120" s="931"/>
      <c r="DJ120" s="931"/>
      <c r="DK120" s="931"/>
      <c r="DL120" s="931">
        <v>1985535</v>
      </c>
      <c r="DM120" s="931"/>
      <c r="DN120" s="931"/>
      <c r="DO120" s="931"/>
      <c r="DP120" s="931"/>
      <c r="DQ120" s="931">
        <v>1732309</v>
      </c>
      <c r="DR120" s="931"/>
      <c r="DS120" s="931"/>
      <c r="DT120" s="931"/>
      <c r="DU120" s="931"/>
      <c r="DV120" s="932">
        <v>42.1</v>
      </c>
      <c r="DW120" s="932"/>
      <c r="DX120" s="932"/>
      <c r="DY120" s="932"/>
      <c r="DZ120" s="933"/>
    </row>
    <row r="121" spans="1:130" s="218" customFormat="1" ht="26.25" customHeight="1" x14ac:dyDescent="0.2">
      <c r="A121" s="1057"/>
      <c r="B121" s="949"/>
      <c r="C121" s="974" t="s">
        <v>444</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122</v>
      </c>
      <c r="AB121" s="959"/>
      <c r="AC121" s="959"/>
      <c r="AD121" s="959"/>
      <c r="AE121" s="960"/>
      <c r="AF121" s="961" t="s">
        <v>122</v>
      </c>
      <c r="AG121" s="959"/>
      <c r="AH121" s="959"/>
      <c r="AI121" s="959"/>
      <c r="AJ121" s="960"/>
      <c r="AK121" s="961" t="s">
        <v>122</v>
      </c>
      <c r="AL121" s="959"/>
      <c r="AM121" s="959"/>
      <c r="AN121" s="959"/>
      <c r="AO121" s="960"/>
      <c r="AP121" s="962" t="s">
        <v>122</v>
      </c>
      <c r="AQ121" s="963"/>
      <c r="AR121" s="963"/>
      <c r="AS121" s="963"/>
      <c r="AT121" s="964"/>
      <c r="AU121" s="994"/>
      <c r="AV121" s="995"/>
      <c r="AW121" s="995"/>
      <c r="AX121" s="995"/>
      <c r="AY121" s="996"/>
      <c r="AZ121" s="922" t="s">
        <v>445</v>
      </c>
      <c r="BA121" s="923"/>
      <c r="BB121" s="923"/>
      <c r="BC121" s="923"/>
      <c r="BD121" s="923"/>
      <c r="BE121" s="923"/>
      <c r="BF121" s="923"/>
      <c r="BG121" s="923"/>
      <c r="BH121" s="923"/>
      <c r="BI121" s="923"/>
      <c r="BJ121" s="923"/>
      <c r="BK121" s="923"/>
      <c r="BL121" s="923"/>
      <c r="BM121" s="923"/>
      <c r="BN121" s="923"/>
      <c r="BO121" s="923"/>
      <c r="BP121" s="924"/>
      <c r="BQ121" s="925">
        <v>1054649</v>
      </c>
      <c r="BR121" s="926"/>
      <c r="BS121" s="926"/>
      <c r="BT121" s="926"/>
      <c r="BU121" s="926"/>
      <c r="BV121" s="926">
        <v>820026</v>
      </c>
      <c r="BW121" s="926"/>
      <c r="BX121" s="926"/>
      <c r="BY121" s="926"/>
      <c r="BZ121" s="926"/>
      <c r="CA121" s="926">
        <v>748357</v>
      </c>
      <c r="CB121" s="926"/>
      <c r="CC121" s="926"/>
      <c r="CD121" s="926"/>
      <c r="CE121" s="926"/>
      <c r="CF121" s="920">
        <v>18.2</v>
      </c>
      <c r="CG121" s="921"/>
      <c r="CH121" s="921"/>
      <c r="CI121" s="921"/>
      <c r="CJ121" s="921"/>
      <c r="CK121" s="1009"/>
      <c r="CL121" s="1010"/>
      <c r="CM121" s="1010"/>
      <c r="CN121" s="1010"/>
      <c r="CO121" s="1011"/>
      <c r="CP121" s="1019" t="s">
        <v>389</v>
      </c>
      <c r="CQ121" s="1020"/>
      <c r="CR121" s="1020"/>
      <c r="CS121" s="1020"/>
      <c r="CT121" s="1020"/>
      <c r="CU121" s="1020"/>
      <c r="CV121" s="1020"/>
      <c r="CW121" s="1020"/>
      <c r="CX121" s="1020"/>
      <c r="CY121" s="1020"/>
      <c r="CZ121" s="1020"/>
      <c r="DA121" s="1020"/>
      <c r="DB121" s="1020"/>
      <c r="DC121" s="1020"/>
      <c r="DD121" s="1020"/>
      <c r="DE121" s="1020"/>
      <c r="DF121" s="1021"/>
      <c r="DG121" s="925" t="s">
        <v>122</v>
      </c>
      <c r="DH121" s="926"/>
      <c r="DI121" s="926"/>
      <c r="DJ121" s="926"/>
      <c r="DK121" s="926"/>
      <c r="DL121" s="926" t="s">
        <v>122</v>
      </c>
      <c r="DM121" s="926"/>
      <c r="DN121" s="926"/>
      <c r="DO121" s="926"/>
      <c r="DP121" s="926"/>
      <c r="DQ121" s="926" t="s">
        <v>122</v>
      </c>
      <c r="DR121" s="926"/>
      <c r="DS121" s="926"/>
      <c r="DT121" s="926"/>
      <c r="DU121" s="926"/>
      <c r="DV121" s="927" t="s">
        <v>122</v>
      </c>
      <c r="DW121" s="927"/>
      <c r="DX121" s="927"/>
      <c r="DY121" s="927"/>
      <c r="DZ121" s="928"/>
    </row>
    <row r="122" spans="1:130" s="218" customFormat="1" ht="26.25" customHeight="1" x14ac:dyDescent="0.2">
      <c r="A122" s="1057"/>
      <c r="B122" s="949"/>
      <c r="C122" s="922" t="s">
        <v>427</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122</v>
      </c>
      <c r="AB122" s="959"/>
      <c r="AC122" s="959"/>
      <c r="AD122" s="959"/>
      <c r="AE122" s="960"/>
      <c r="AF122" s="961" t="s">
        <v>122</v>
      </c>
      <c r="AG122" s="959"/>
      <c r="AH122" s="959"/>
      <c r="AI122" s="959"/>
      <c r="AJ122" s="960"/>
      <c r="AK122" s="961" t="s">
        <v>122</v>
      </c>
      <c r="AL122" s="959"/>
      <c r="AM122" s="959"/>
      <c r="AN122" s="959"/>
      <c r="AO122" s="960"/>
      <c r="AP122" s="962" t="s">
        <v>122</v>
      </c>
      <c r="AQ122" s="963"/>
      <c r="AR122" s="963"/>
      <c r="AS122" s="963"/>
      <c r="AT122" s="964"/>
      <c r="AU122" s="994"/>
      <c r="AV122" s="995"/>
      <c r="AW122" s="995"/>
      <c r="AX122" s="995"/>
      <c r="AY122" s="996"/>
      <c r="AZ122" s="973" t="s">
        <v>446</v>
      </c>
      <c r="BA122" s="965"/>
      <c r="BB122" s="965"/>
      <c r="BC122" s="965"/>
      <c r="BD122" s="965"/>
      <c r="BE122" s="965"/>
      <c r="BF122" s="965"/>
      <c r="BG122" s="965"/>
      <c r="BH122" s="965"/>
      <c r="BI122" s="965"/>
      <c r="BJ122" s="965"/>
      <c r="BK122" s="965"/>
      <c r="BL122" s="965"/>
      <c r="BM122" s="965"/>
      <c r="BN122" s="965"/>
      <c r="BO122" s="965"/>
      <c r="BP122" s="966"/>
      <c r="BQ122" s="999">
        <v>6942947</v>
      </c>
      <c r="BR122" s="1000"/>
      <c r="BS122" s="1000"/>
      <c r="BT122" s="1000"/>
      <c r="BU122" s="1000"/>
      <c r="BV122" s="1000">
        <v>6580483</v>
      </c>
      <c r="BW122" s="1000"/>
      <c r="BX122" s="1000"/>
      <c r="BY122" s="1000"/>
      <c r="BZ122" s="1000"/>
      <c r="CA122" s="1000">
        <v>6009541</v>
      </c>
      <c r="CB122" s="1000"/>
      <c r="CC122" s="1000"/>
      <c r="CD122" s="1000"/>
      <c r="CE122" s="1000"/>
      <c r="CF122" s="1017">
        <v>146.1</v>
      </c>
      <c r="CG122" s="1018"/>
      <c r="CH122" s="1018"/>
      <c r="CI122" s="1018"/>
      <c r="CJ122" s="1018"/>
      <c r="CK122" s="1009"/>
      <c r="CL122" s="1010"/>
      <c r="CM122" s="1010"/>
      <c r="CN122" s="1010"/>
      <c r="CO122" s="1011"/>
      <c r="CP122" s="1019" t="s">
        <v>390</v>
      </c>
      <c r="CQ122" s="1020"/>
      <c r="CR122" s="1020"/>
      <c r="CS122" s="1020"/>
      <c r="CT122" s="1020"/>
      <c r="CU122" s="1020"/>
      <c r="CV122" s="1020"/>
      <c r="CW122" s="1020"/>
      <c r="CX122" s="1020"/>
      <c r="CY122" s="1020"/>
      <c r="CZ122" s="1020"/>
      <c r="DA122" s="1020"/>
      <c r="DB122" s="1020"/>
      <c r="DC122" s="1020"/>
      <c r="DD122" s="1020"/>
      <c r="DE122" s="1020"/>
      <c r="DF122" s="1021"/>
      <c r="DG122" s="925" t="s">
        <v>122</v>
      </c>
      <c r="DH122" s="926"/>
      <c r="DI122" s="926"/>
      <c r="DJ122" s="926"/>
      <c r="DK122" s="926"/>
      <c r="DL122" s="926" t="s">
        <v>122</v>
      </c>
      <c r="DM122" s="926"/>
      <c r="DN122" s="926"/>
      <c r="DO122" s="926"/>
      <c r="DP122" s="926"/>
      <c r="DQ122" s="926" t="s">
        <v>122</v>
      </c>
      <c r="DR122" s="926"/>
      <c r="DS122" s="926"/>
      <c r="DT122" s="926"/>
      <c r="DU122" s="926"/>
      <c r="DV122" s="927" t="s">
        <v>122</v>
      </c>
      <c r="DW122" s="927"/>
      <c r="DX122" s="927"/>
      <c r="DY122" s="927"/>
      <c r="DZ122" s="928"/>
    </row>
    <row r="123" spans="1:130" s="218" customFormat="1" ht="26.25" customHeight="1" x14ac:dyDescent="0.2">
      <c r="A123" s="1057"/>
      <c r="B123" s="949"/>
      <c r="C123" s="922" t="s">
        <v>433</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t="s">
        <v>122</v>
      </c>
      <c r="AB123" s="959"/>
      <c r="AC123" s="959"/>
      <c r="AD123" s="959"/>
      <c r="AE123" s="960"/>
      <c r="AF123" s="961" t="s">
        <v>122</v>
      </c>
      <c r="AG123" s="959"/>
      <c r="AH123" s="959"/>
      <c r="AI123" s="959"/>
      <c r="AJ123" s="960"/>
      <c r="AK123" s="961" t="s">
        <v>122</v>
      </c>
      <c r="AL123" s="959"/>
      <c r="AM123" s="959"/>
      <c r="AN123" s="959"/>
      <c r="AO123" s="960"/>
      <c r="AP123" s="962" t="s">
        <v>122</v>
      </c>
      <c r="AQ123" s="963"/>
      <c r="AR123" s="963"/>
      <c r="AS123" s="963"/>
      <c r="AT123" s="964"/>
      <c r="AU123" s="997"/>
      <c r="AV123" s="998"/>
      <c r="AW123" s="998"/>
      <c r="AX123" s="998"/>
      <c r="AY123" s="998"/>
      <c r="AZ123" s="239" t="s">
        <v>177</v>
      </c>
      <c r="BA123" s="239"/>
      <c r="BB123" s="239"/>
      <c r="BC123" s="239"/>
      <c r="BD123" s="239"/>
      <c r="BE123" s="239"/>
      <c r="BF123" s="239"/>
      <c r="BG123" s="239"/>
      <c r="BH123" s="239"/>
      <c r="BI123" s="239"/>
      <c r="BJ123" s="239"/>
      <c r="BK123" s="239"/>
      <c r="BL123" s="239"/>
      <c r="BM123" s="239"/>
      <c r="BN123" s="239"/>
      <c r="BO123" s="977" t="s">
        <v>447</v>
      </c>
      <c r="BP123" s="1005"/>
      <c r="BQ123" s="1063">
        <v>9822037</v>
      </c>
      <c r="BR123" s="1064"/>
      <c r="BS123" s="1064"/>
      <c r="BT123" s="1064"/>
      <c r="BU123" s="1064"/>
      <c r="BV123" s="1064">
        <v>9593348</v>
      </c>
      <c r="BW123" s="1064"/>
      <c r="BX123" s="1064"/>
      <c r="BY123" s="1064"/>
      <c r="BZ123" s="1064"/>
      <c r="CA123" s="1064">
        <v>9191245</v>
      </c>
      <c r="CB123" s="1064"/>
      <c r="CC123" s="1064"/>
      <c r="CD123" s="1064"/>
      <c r="CE123" s="1064"/>
      <c r="CF123" s="1001"/>
      <c r="CG123" s="1002"/>
      <c r="CH123" s="1002"/>
      <c r="CI123" s="1002"/>
      <c r="CJ123" s="1003"/>
      <c r="CK123" s="1009"/>
      <c r="CL123" s="1010"/>
      <c r="CM123" s="1010"/>
      <c r="CN123" s="1010"/>
      <c r="CO123" s="1011"/>
      <c r="CP123" s="1019" t="s">
        <v>388</v>
      </c>
      <c r="CQ123" s="1020"/>
      <c r="CR123" s="1020"/>
      <c r="CS123" s="1020"/>
      <c r="CT123" s="1020"/>
      <c r="CU123" s="1020"/>
      <c r="CV123" s="1020"/>
      <c r="CW123" s="1020"/>
      <c r="CX123" s="1020"/>
      <c r="CY123" s="1020"/>
      <c r="CZ123" s="1020"/>
      <c r="DA123" s="1020"/>
      <c r="DB123" s="1020"/>
      <c r="DC123" s="1020"/>
      <c r="DD123" s="1020"/>
      <c r="DE123" s="1020"/>
      <c r="DF123" s="1021"/>
      <c r="DG123" s="958" t="s">
        <v>122</v>
      </c>
      <c r="DH123" s="959"/>
      <c r="DI123" s="959"/>
      <c r="DJ123" s="959"/>
      <c r="DK123" s="960"/>
      <c r="DL123" s="961" t="s">
        <v>122</v>
      </c>
      <c r="DM123" s="959"/>
      <c r="DN123" s="959"/>
      <c r="DO123" s="959"/>
      <c r="DP123" s="960"/>
      <c r="DQ123" s="961" t="s">
        <v>122</v>
      </c>
      <c r="DR123" s="959"/>
      <c r="DS123" s="959"/>
      <c r="DT123" s="959"/>
      <c r="DU123" s="960"/>
      <c r="DV123" s="962" t="s">
        <v>122</v>
      </c>
      <c r="DW123" s="963"/>
      <c r="DX123" s="963"/>
      <c r="DY123" s="963"/>
      <c r="DZ123" s="964"/>
    </row>
    <row r="124" spans="1:130" s="218" customFormat="1" ht="26.25" customHeight="1" thickBot="1" x14ac:dyDescent="0.25">
      <c r="A124" s="1057"/>
      <c r="B124" s="949"/>
      <c r="C124" s="922" t="s">
        <v>436</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122</v>
      </c>
      <c r="AB124" s="959"/>
      <c r="AC124" s="959"/>
      <c r="AD124" s="959"/>
      <c r="AE124" s="960"/>
      <c r="AF124" s="961" t="s">
        <v>122</v>
      </c>
      <c r="AG124" s="959"/>
      <c r="AH124" s="959"/>
      <c r="AI124" s="959"/>
      <c r="AJ124" s="960"/>
      <c r="AK124" s="961" t="s">
        <v>122</v>
      </c>
      <c r="AL124" s="959"/>
      <c r="AM124" s="959"/>
      <c r="AN124" s="959"/>
      <c r="AO124" s="960"/>
      <c r="AP124" s="962" t="s">
        <v>122</v>
      </c>
      <c r="AQ124" s="963"/>
      <c r="AR124" s="963"/>
      <c r="AS124" s="963"/>
      <c r="AT124" s="964"/>
      <c r="AU124" s="1059" t="s">
        <v>448</v>
      </c>
      <c r="AV124" s="1060"/>
      <c r="AW124" s="1060"/>
      <c r="AX124" s="1060"/>
      <c r="AY124" s="1060"/>
      <c r="AZ124" s="1060"/>
      <c r="BA124" s="1060"/>
      <c r="BB124" s="1060"/>
      <c r="BC124" s="1060"/>
      <c r="BD124" s="1060"/>
      <c r="BE124" s="1060"/>
      <c r="BF124" s="1060"/>
      <c r="BG124" s="1060"/>
      <c r="BH124" s="1060"/>
      <c r="BI124" s="1060"/>
      <c r="BJ124" s="1060"/>
      <c r="BK124" s="1060"/>
      <c r="BL124" s="1060"/>
      <c r="BM124" s="1060"/>
      <c r="BN124" s="1060"/>
      <c r="BO124" s="1060"/>
      <c r="BP124" s="1061"/>
      <c r="BQ124" s="1062">
        <v>21.1</v>
      </c>
      <c r="BR124" s="1027"/>
      <c r="BS124" s="1027"/>
      <c r="BT124" s="1027"/>
      <c r="BU124" s="1027"/>
      <c r="BV124" s="1027">
        <v>18</v>
      </c>
      <c r="BW124" s="1027"/>
      <c r="BX124" s="1027"/>
      <c r="BY124" s="1027"/>
      <c r="BZ124" s="1027"/>
      <c r="CA124" s="1027">
        <v>7.5</v>
      </c>
      <c r="CB124" s="1027"/>
      <c r="CC124" s="1027"/>
      <c r="CD124" s="1027"/>
      <c r="CE124" s="1027"/>
      <c r="CF124" s="1028"/>
      <c r="CG124" s="1029"/>
      <c r="CH124" s="1029"/>
      <c r="CI124" s="1029"/>
      <c r="CJ124" s="1030"/>
      <c r="CK124" s="1012"/>
      <c r="CL124" s="1012"/>
      <c r="CM124" s="1012"/>
      <c r="CN124" s="1012"/>
      <c r="CO124" s="1013"/>
      <c r="CP124" s="1019" t="s">
        <v>449</v>
      </c>
      <c r="CQ124" s="1020"/>
      <c r="CR124" s="1020"/>
      <c r="CS124" s="1020"/>
      <c r="CT124" s="1020"/>
      <c r="CU124" s="1020"/>
      <c r="CV124" s="1020"/>
      <c r="CW124" s="1020"/>
      <c r="CX124" s="1020"/>
      <c r="CY124" s="1020"/>
      <c r="CZ124" s="1020"/>
      <c r="DA124" s="1020"/>
      <c r="DB124" s="1020"/>
      <c r="DC124" s="1020"/>
      <c r="DD124" s="1020"/>
      <c r="DE124" s="1020"/>
      <c r="DF124" s="1021"/>
      <c r="DG124" s="1004" t="s">
        <v>122</v>
      </c>
      <c r="DH124" s="986"/>
      <c r="DI124" s="986"/>
      <c r="DJ124" s="986"/>
      <c r="DK124" s="987"/>
      <c r="DL124" s="985" t="s">
        <v>122</v>
      </c>
      <c r="DM124" s="986"/>
      <c r="DN124" s="986"/>
      <c r="DO124" s="986"/>
      <c r="DP124" s="987"/>
      <c r="DQ124" s="985" t="s">
        <v>122</v>
      </c>
      <c r="DR124" s="986"/>
      <c r="DS124" s="986"/>
      <c r="DT124" s="986"/>
      <c r="DU124" s="987"/>
      <c r="DV124" s="988" t="s">
        <v>122</v>
      </c>
      <c r="DW124" s="989"/>
      <c r="DX124" s="989"/>
      <c r="DY124" s="989"/>
      <c r="DZ124" s="990"/>
    </row>
    <row r="125" spans="1:130" s="218" customFormat="1" ht="26.25" customHeight="1" x14ac:dyDescent="0.2">
      <c r="A125" s="1057"/>
      <c r="B125" s="949"/>
      <c r="C125" s="922" t="s">
        <v>438</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122</v>
      </c>
      <c r="AB125" s="959"/>
      <c r="AC125" s="959"/>
      <c r="AD125" s="959"/>
      <c r="AE125" s="960"/>
      <c r="AF125" s="961" t="s">
        <v>122</v>
      </c>
      <c r="AG125" s="959"/>
      <c r="AH125" s="959"/>
      <c r="AI125" s="959"/>
      <c r="AJ125" s="960"/>
      <c r="AK125" s="961" t="s">
        <v>122</v>
      </c>
      <c r="AL125" s="959"/>
      <c r="AM125" s="959"/>
      <c r="AN125" s="959"/>
      <c r="AO125" s="960"/>
      <c r="AP125" s="962" t="s">
        <v>122</v>
      </c>
      <c r="AQ125" s="963"/>
      <c r="AR125" s="963"/>
      <c r="AS125" s="963"/>
      <c r="AT125" s="964"/>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1022" t="s">
        <v>450</v>
      </c>
      <c r="CL125" s="1007"/>
      <c r="CM125" s="1007"/>
      <c r="CN125" s="1007"/>
      <c r="CO125" s="1008"/>
      <c r="CP125" s="929" t="s">
        <v>451</v>
      </c>
      <c r="CQ125" s="897"/>
      <c r="CR125" s="897"/>
      <c r="CS125" s="897"/>
      <c r="CT125" s="897"/>
      <c r="CU125" s="897"/>
      <c r="CV125" s="897"/>
      <c r="CW125" s="897"/>
      <c r="CX125" s="897"/>
      <c r="CY125" s="897"/>
      <c r="CZ125" s="897"/>
      <c r="DA125" s="897"/>
      <c r="DB125" s="897"/>
      <c r="DC125" s="897"/>
      <c r="DD125" s="897"/>
      <c r="DE125" s="897"/>
      <c r="DF125" s="898"/>
      <c r="DG125" s="930" t="s">
        <v>122</v>
      </c>
      <c r="DH125" s="931"/>
      <c r="DI125" s="931"/>
      <c r="DJ125" s="931"/>
      <c r="DK125" s="931"/>
      <c r="DL125" s="931" t="s">
        <v>122</v>
      </c>
      <c r="DM125" s="931"/>
      <c r="DN125" s="931"/>
      <c r="DO125" s="931"/>
      <c r="DP125" s="931"/>
      <c r="DQ125" s="931" t="s">
        <v>122</v>
      </c>
      <c r="DR125" s="931"/>
      <c r="DS125" s="931"/>
      <c r="DT125" s="931"/>
      <c r="DU125" s="931"/>
      <c r="DV125" s="932" t="s">
        <v>122</v>
      </c>
      <c r="DW125" s="932"/>
      <c r="DX125" s="932"/>
      <c r="DY125" s="932"/>
      <c r="DZ125" s="933"/>
    </row>
    <row r="126" spans="1:130" s="218" customFormat="1" ht="26.25" customHeight="1" thickBot="1" x14ac:dyDescent="0.25">
      <c r="A126" s="1057"/>
      <c r="B126" s="949"/>
      <c r="C126" s="922" t="s">
        <v>440</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t="s">
        <v>122</v>
      </c>
      <c r="AB126" s="959"/>
      <c r="AC126" s="959"/>
      <c r="AD126" s="959"/>
      <c r="AE126" s="960"/>
      <c r="AF126" s="961" t="s">
        <v>122</v>
      </c>
      <c r="AG126" s="959"/>
      <c r="AH126" s="959"/>
      <c r="AI126" s="959"/>
      <c r="AJ126" s="960"/>
      <c r="AK126" s="961" t="s">
        <v>122</v>
      </c>
      <c r="AL126" s="959"/>
      <c r="AM126" s="959"/>
      <c r="AN126" s="959"/>
      <c r="AO126" s="960"/>
      <c r="AP126" s="962" t="s">
        <v>122</v>
      </c>
      <c r="AQ126" s="963"/>
      <c r="AR126" s="963"/>
      <c r="AS126" s="963"/>
      <c r="AT126" s="964"/>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1023"/>
      <c r="CL126" s="1010"/>
      <c r="CM126" s="1010"/>
      <c r="CN126" s="1010"/>
      <c r="CO126" s="1011"/>
      <c r="CP126" s="922" t="s">
        <v>452</v>
      </c>
      <c r="CQ126" s="923"/>
      <c r="CR126" s="923"/>
      <c r="CS126" s="923"/>
      <c r="CT126" s="923"/>
      <c r="CU126" s="923"/>
      <c r="CV126" s="923"/>
      <c r="CW126" s="923"/>
      <c r="CX126" s="923"/>
      <c r="CY126" s="923"/>
      <c r="CZ126" s="923"/>
      <c r="DA126" s="923"/>
      <c r="DB126" s="923"/>
      <c r="DC126" s="923"/>
      <c r="DD126" s="923"/>
      <c r="DE126" s="923"/>
      <c r="DF126" s="924"/>
      <c r="DG126" s="925" t="s">
        <v>122</v>
      </c>
      <c r="DH126" s="926"/>
      <c r="DI126" s="926"/>
      <c r="DJ126" s="926"/>
      <c r="DK126" s="926"/>
      <c r="DL126" s="926" t="s">
        <v>122</v>
      </c>
      <c r="DM126" s="926"/>
      <c r="DN126" s="926"/>
      <c r="DO126" s="926"/>
      <c r="DP126" s="926"/>
      <c r="DQ126" s="926" t="s">
        <v>122</v>
      </c>
      <c r="DR126" s="926"/>
      <c r="DS126" s="926"/>
      <c r="DT126" s="926"/>
      <c r="DU126" s="926"/>
      <c r="DV126" s="927" t="s">
        <v>122</v>
      </c>
      <c r="DW126" s="927"/>
      <c r="DX126" s="927"/>
      <c r="DY126" s="927"/>
      <c r="DZ126" s="928"/>
    </row>
    <row r="127" spans="1:130" s="218" customFormat="1" ht="26.25" customHeight="1" x14ac:dyDescent="0.2">
      <c r="A127" s="1058"/>
      <c r="B127" s="951"/>
      <c r="C127" s="973" t="s">
        <v>453</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t="s">
        <v>122</v>
      </c>
      <c r="AB127" s="959"/>
      <c r="AC127" s="959"/>
      <c r="AD127" s="959"/>
      <c r="AE127" s="960"/>
      <c r="AF127" s="961" t="s">
        <v>122</v>
      </c>
      <c r="AG127" s="959"/>
      <c r="AH127" s="959"/>
      <c r="AI127" s="959"/>
      <c r="AJ127" s="960"/>
      <c r="AK127" s="961" t="s">
        <v>122</v>
      </c>
      <c r="AL127" s="959"/>
      <c r="AM127" s="959"/>
      <c r="AN127" s="959"/>
      <c r="AO127" s="960"/>
      <c r="AP127" s="962" t="s">
        <v>122</v>
      </c>
      <c r="AQ127" s="963"/>
      <c r="AR127" s="963"/>
      <c r="AS127" s="963"/>
      <c r="AT127" s="964"/>
      <c r="AU127" s="220"/>
      <c r="AV127" s="220"/>
      <c r="AW127" s="220"/>
      <c r="AX127" s="1031" t="s">
        <v>454</v>
      </c>
      <c r="AY127" s="1032"/>
      <c r="AZ127" s="1032"/>
      <c r="BA127" s="1032"/>
      <c r="BB127" s="1032"/>
      <c r="BC127" s="1032"/>
      <c r="BD127" s="1032"/>
      <c r="BE127" s="1033"/>
      <c r="BF127" s="1034" t="s">
        <v>455</v>
      </c>
      <c r="BG127" s="1032"/>
      <c r="BH127" s="1032"/>
      <c r="BI127" s="1032"/>
      <c r="BJ127" s="1032"/>
      <c r="BK127" s="1032"/>
      <c r="BL127" s="1033"/>
      <c r="BM127" s="1034" t="s">
        <v>456</v>
      </c>
      <c r="BN127" s="1032"/>
      <c r="BO127" s="1032"/>
      <c r="BP127" s="1032"/>
      <c r="BQ127" s="1032"/>
      <c r="BR127" s="1032"/>
      <c r="BS127" s="1033"/>
      <c r="BT127" s="1034" t="s">
        <v>457</v>
      </c>
      <c r="BU127" s="1032"/>
      <c r="BV127" s="1032"/>
      <c r="BW127" s="1032"/>
      <c r="BX127" s="1032"/>
      <c r="BY127" s="1032"/>
      <c r="BZ127" s="1055"/>
      <c r="CA127" s="220"/>
      <c r="CB127" s="220"/>
      <c r="CC127" s="220"/>
      <c r="CD127" s="243"/>
      <c r="CE127" s="243"/>
      <c r="CF127" s="243"/>
      <c r="CG127" s="220"/>
      <c r="CH127" s="220"/>
      <c r="CI127" s="220"/>
      <c r="CJ127" s="242"/>
      <c r="CK127" s="1023"/>
      <c r="CL127" s="1010"/>
      <c r="CM127" s="1010"/>
      <c r="CN127" s="1010"/>
      <c r="CO127" s="1011"/>
      <c r="CP127" s="922" t="s">
        <v>458</v>
      </c>
      <c r="CQ127" s="923"/>
      <c r="CR127" s="923"/>
      <c r="CS127" s="923"/>
      <c r="CT127" s="923"/>
      <c r="CU127" s="923"/>
      <c r="CV127" s="923"/>
      <c r="CW127" s="923"/>
      <c r="CX127" s="923"/>
      <c r="CY127" s="923"/>
      <c r="CZ127" s="923"/>
      <c r="DA127" s="923"/>
      <c r="DB127" s="923"/>
      <c r="DC127" s="923"/>
      <c r="DD127" s="923"/>
      <c r="DE127" s="923"/>
      <c r="DF127" s="924"/>
      <c r="DG127" s="925" t="s">
        <v>122</v>
      </c>
      <c r="DH127" s="926"/>
      <c r="DI127" s="926"/>
      <c r="DJ127" s="926"/>
      <c r="DK127" s="926"/>
      <c r="DL127" s="926" t="s">
        <v>122</v>
      </c>
      <c r="DM127" s="926"/>
      <c r="DN127" s="926"/>
      <c r="DO127" s="926"/>
      <c r="DP127" s="926"/>
      <c r="DQ127" s="926" t="s">
        <v>122</v>
      </c>
      <c r="DR127" s="926"/>
      <c r="DS127" s="926"/>
      <c r="DT127" s="926"/>
      <c r="DU127" s="926"/>
      <c r="DV127" s="927" t="s">
        <v>122</v>
      </c>
      <c r="DW127" s="927"/>
      <c r="DX127" s="927"/>
      <c r="DY127" s="927"/>
      <c r="DZ127" s="928"/>
    </row>
    <row r="128" spans="1:130" s="218" customFormat="1" ht="26.25" customHeight="1" thickBot="1" x14ac:dyDescent="0.25">
      <c r="A128" s="1041" t="s">
        <v>459</v>
      </c>
      <c r="B128" s="1042"/>
      <c r="C128" s="1042"/>
      <c r="D128" s="1042"/>
      <c r="E128" s="1042"/>
      <c r="F128" s="1042"/>
      <c r="G128" s="1042"/>
      <c r="H128" s="1042"/>
      <c r="I128" s="1042"/>
      <c r="J128" s="1042"/>
      <c r="K128" s="1042"/>
      <c r="L128" s="1042"/>
      <c r="M128" s="1042"/>
      <c r="N128" s="1042"/>
      <c r="O128" s="1042"/>
      <c r="P128" s="1042"/>
      <c r="Q128" s="1042"/>
      <c r="R128" s="1042"/>
      <c r="S128" s="1042"/>
      <c r="T128" s="1042"/>
      <c r="U128" s="1042"/>
      <c r="V128" s="1042"/>
      <c r="W128" s="1043" t="s">
        <v>460</v>
      </c>
      <c r="X128" s="1043"/>
      <c r="Y128" s="1043"/>
      <c r="Z128" s="1044"/>
      <c r="AA128" s="1045">
        <v>130967</v>
      </c>
      <c r="AB128" s="1046"/>
      <c r="AC128" s="1046"/>
      <c r="AD128" s="1046"/>
      <c r="AE128" s="1047"/>
      <c r="AF128" s="1048">
        <v>127204</v>
      </c>
      <c r="AG128" s="1046"/>
      <c r="AH128" s="1046"/>
      <c r="AI128" s="1046"/>
      <c r="AJ128" s="1047"/>
      <c r="AK128" s="1048">
        <v>119287</v>
      </c>
      <c r="AL128" s="1046"/>
      <c r="AM128" s="1046"/>
      <c r="AN128" s="1046"/>
      <c r="AO128" s="1047"/>
      <c r="AP128" s="1049"/>
      <c r="AQ128" s="1050"/>
      <c r="AR128" s="1050"/>
      <c r="AS128" s="1050"/>
      <c r="AT128" s="1051"/>
      <c r="AU128" s="220"/>
      <c r="AV128" s="220"/>
      <c r="AW128" s="220"/>
      <c r="AX128" s="896" t="s">
        <v>461</v>
      </c>
      <c r="AY128" s="897"/>
      <c r="AZ128" s="897"/>
      <c r="BA128" s="897"/>
      <c r="BB128" s="897"/>
      <c r="BC128" s="897"/>
      <c r="BD128" s="897"/>
      <c r="BE128" s="898"/>
      <c r="BF128" s="1052" t="s">
        <v>122</v>
      </c>
      <c r="BG128" s="1053"/>
      <c r="BH128" s="1053"/>
      <c r="BI128" s="1053"/>
      <c r="BJ128" s="1053"/>
      <c r="BK128" s="1053"/>
      <c r="BL128" s="1054"/>
      <c r="BM128" s="1052">
        <v>15</v>
      </c>
      <c r="BN128" s="1053"/>
      <c r="BO128" s="1053"/>
      <c r="BP128" s="1053"/>
      <c r="BQ128" s="1053"/>
      <c r="BR128" s="1053"/>
      <c r="BS128" s="1054"/>
      <c r="BT128" s="1052">
        <v>20</v>
      </c>
      <c r="BU128" s="1053"/>
      <c r="BV128" s="1053"/>
      <c r="BW128" s="1053"/>
      <c r="BX128" s="1053"/>
      <c r="BY128" s="1053"/>
      <c r="BZ128" s="1076"/>
      <c r="CA128" s="243"/>
      <c r="CB128" s="243"/>
      <c r="CC128" s="243"/>
      <c r="CD128" s="243"/>
      <c r="CE128" s="243"/>
      <c r="CF128" s="243"/>
      <c r="CG128" s="220"/>
      <c r="CH128" s="220"/>
      <c r="CI128" s="220"/>
      <c r="CJ128" s="242"/>
      <c r="CK128" s="1024"/>
      <c r="CL128" s="1025"/>
      <c r="CM128" s="1025"/>
      <c r="CN128" s="1025"/>
      <c r="CO128" s="1026"/>
      <c r="CP128" s="1035" t="s">
        <v>462</v>
      </c>
      <c r="CQ128" s="726"/>
      <c r="CR128" s="726"/>
      <c r="CS128" s="726"/>
      <c r="CT128" s="726"/>
      <c r="CU128" s="726"/>
      <c r="CV128" s="726"/>
      <c r="CW128" s="726"/>
      <c r="CX128" s="726"/>
      <c r="CY128" s="726"/>
      <c r="CZ128" s="726"/>
      <c r="DA128" s="726"/>
      <c r="DB128" s="726"/>
      <c r="DC128" s="726"/>
      <c r="DD128" s="726"/>
      <c r="DE128" s="726"/>
      <c r="DF128" s="1036"/>
      <c r="DG128" s="1037" t="s">
        <v>122</v>
      </c>
      <c r="DH128" s="1038"/>
      <c r="DI128" s="1038"/>
      <c r="DJ128" s="1038"/>
      <c r="DK128" s="1038"/>
      <c r="DL128" s="1038" t="s">
        <v>122</v>
      </c>
      <c r="DM128" s="1038"/>
      <c r="DN128" s="1038"/>
      <c r="DO128" s="1038"/>
      <c r="DP128" s="1038"/>
      <c r="DQ128" s="1038" t="s">
        <v>122</v>
      </c>
      <c r="DR128" s="1038"/>
      <c r="DS128" s="1038"/>
      <c r="DT128" s="1038"/>
      <c r="DU128" s="1038"/>
      <c r="DV128" s="1039" t="s">
        <v>122</v>
      </c>
      <c r="DW128" s="1039"/>
      <c r="DX128" s="1039"/>
      <c r="DY128" s="1039"/>
      <c r="DZ128" s="1040"/>
    </row>
    <row r="129" spans="1:131" s="218" customFormat="1" ht="26.25" customHeight="1" x14ac:dyDescent="0.2">
      <c r="A129" s="934" t="s">
        <v>102</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463</v>
      </c>
      <c r="X129" s="1071"/>
      <c r="Y129" s="1071"/>
      <c r="Z129" s="1072"/>
      <c r="AA129" s="958">
        <v>4524296</v>
      </c>
      <c r="AB129" s="959"/>
      <c r="AC129" s="959"/>
      <c r="AD129" s="959"/>
      <c r="AE129" s="960"/>
      <c r="AF129" s="961">
        <v>4629800</v>
      </c>
      <c r="AG129" s="959"/>
      <c r="AH129" s="959"/>
      <c r="AI129" s="959"/>
      <c r="AJ129" s="960"/>
      <c r="AK129" s="961">
        <v>4758939</v>
      </c>
      <c r="AL129" s="959"/>
      <c r="AM129" s="959"/>
      <c r="AN129" s="959"/>
      <c r="AO129" s="960"/>
      <c r="AP129" s="1073"/>
      <c r="AQ129" s="1074"/>
      <c r="AR129" s="1074"/>
      <c r="AS129" s="1074"/>
      <c r="AT129" s="1075"/>
      <c r="AU129" s="221"/>
      <c r="AV129" s="221"/>
      <c r="AW129" s="221"/>
      <c r="AX129" s="1065" t="s">
        <v>464</v>
      </c>
      <c r="AY129" s="923"/>
      <c r="AZ129" s="923"/>
      <c r="BA129" s="923"/>
      <c r="BB129" s="923"/>
      <c r="BC129" s="923"/>
      <c r="BD129" s="923"/>
      <c r="BE129" s="924"/>
      <c r="BF129" s="1066" t="s">
        <v>122</v>
      </c>
      <c r="BG129" s="1067"/>
      <c r="BH129" s="1067"/>
      <c r="BI129" s="1067"/>
      <c r="BJ129" s="1067"/>
      <c r="BK129" s="1067"/>
      <c r="BL129" s="1068"/>
      <c r="BM129" s="1066">
        <v>20</v>
      </c>
      <c r="BN129" s="1067"/>
      <c r="BO129" s="1067"/>
      <c r="BP129" s="1067"/>
      <c r="BQ129" s="1067"/>
      <c r="BR129" s="1067"/>
      <c r="BS129" s="1068"/>
      <c r="BT129" s="1066">
        <v>30</v>
      </c>
      <c r="BU129" s="1067"/>
      <c r="BV129" s="1067"/>
      <c r="BW129" s="1067"/>
      <c r="BX129" s="1067"/>
      <c r="BY129" s="1067"/>
      <c r="BZ129" s="1069"/>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2">
      <c r="A130" s="934" t="s">
        <v>465</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466</v>
      </c>
      <c r="X130" s="1071"/>
      <c r="Y130" s="1071"/>
      <c r="Z130" s="1072"/>
      <c r="AA130" s="958">
        <v>663149</v>
      </c>
      <c r="AB130" s="959"/>
      <c r="AC130" s="959"/>
      <c r="AD130" s="959"/>
      <c r="AE130" s="960"/>
      <c r="AF130" s="961">
        <v>656871</v>
      </c>
      <c r="AG130" s="959"/>
      <c r="AH130" s="959"/>
      <c r="AI130" s="959"/>
      <c r="AJ130" s="960"/>
      <c r="AK130" s="961">
        <v>645879</v>
      </c>
      <c r="AL130" s="959"/>
      <c r="AM130" s="959"/>
      <c r="AN130" s="959"/>
      <c r="AO130" s="960"/>
      <c r="AP130" s="1073"/>
      <c r="AQ130" s="1074"/>
      <c r="AR130" s="1074"/>
      <c r="AS130" s="1074"/>
      <c r="AT130" s="1075"/>
      <c r="AU130" s="221"/>
      <c r="AV130" s="221"/>
      <c r="AW130" s="221"/>
      <c r="AX130" s="1065" t="s">
        <v>467</v>
      </c>
      <c r="AY130" s="923"/>
      <c r="AZ130" s="923"/>
      <c r="BA130" s="923"/>
      <c r="BB130" s="923"/>
      <c r="BC130" s="923"/>
      <c r="BD130" s="923"/>
      <c r="BE130" s="924"/>
      <c r="BF130" s="1101">
        <v>5</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5">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468</v>
      </c>
      <c r="X131" s="1108"/>
      <c r="Y131" s="1108"/>
      <c r="Z131" s="1109"/>
      <c r="AA131" s="1004">
        <v>3861147</v>
      </c>
      <c r="AB131" s="986"/>
      <c r="AC131" s="986"/>
      <c r="AD131" s="986"/>
      <c r="AE131" s="987"/>
      <c r="AF131" s="985">
        <v>3972929</v>
      </c>
      <c r="AG131" s="986"/>
      <c r="AH131" s="986"/>
      <c r="AI131" s="986"/>
      <c r="AJ131" s="987"/>
      <c r="AK131" s="985">
        <v>4113060</v>
      </c>
      <c r="AL131" s="986"/>
      <c r="AM131" s="986"/>
      <c r="AN131" s="986"/>
      <c r="AO131" s="987"/>
      <c r="AP131" s="1110"/>
      <c r="AQ131" s="1111"/>
      <c r="AR131" s="1111"/>
      <c r="AS131" s="1111"/>
      <c r="AT131" s="1112"/>
      <c r="AU131" s="221"/>
      <c r="AV131" s="221"/>
      <c r="AW131" s="221"/>
      <c r="AX131" s="1083" t="s">
        <v>469</v>
      </c>
      <c r="AY131" s="726"/>
      <c r="AZ131" s="726"/>
      <c r="BA131" s="726"/>
      <c r="BB131" s="726"/>
      <c r="BC131" s="726"/>
      <c r="BD131" s="726"/>
      <c r="BE131" s="1036"/>
      <c r="BF131" s="1084">
        <v>7.5</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2">
      <c r="A132" s="1090" t="s">
        <v>470</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471</v>
      </c>
      <c r="W132" s="1094"/>
      <c r="X132" s="1094"/>
      <c r="Y132" s="1094"/>
      <c r="Z132" s="1095"/>
      <c r="AA132" s="1096">
        <v>5.077299569</v>
      </c>
      <c r="AB132" s="1097"/>
      <c r="AC132" s="1097"/>
      <c r="AD132" s="1097"/>
      <c r="AE132" s="1098"/>
      <c r="AF132" s="1099">
        <v>5.7403995889999999</v>
      </c>
      <c r="AG132" s="1097"/>
      <c r="AH132" s="1097"/>
      <c r="AI132" s="1097"/>
      <c r="AJ132" s="1098"/>
      <c r="AK132" s="1099">
        <v>4.2471055609999997</v>
      </c>
      <c r="AL132" s="1097"/>
      <c r="AM132" s="1097"/>
      <c r="AN132" s="1097"/>
      <c r="AO132" s="1098"/>
      <c r="AP132" s="1001"/>
      <c r="AQ132" s="1002"/>
      <c r="AR132" s="1002"/>
      <c r="AS132" s="1002"/>
      <c r="AT132" s="110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5">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472</v>
      </c>
      <c r="W133" s="1077"/>
      <c r="X133" s="1077"/>
      <c r="Y133" s="1077"/>
      <c r="Z133" s="1078"/>
      <c r="AA133" s="1079">
        <v>6.1</v>
      </c>
      <c r="AB133" s="1080"/>
      <c r="AC133" s="1080"/>
      <c r="AD133" s="1080"/>
      <c r="AE133" s="1081"/>
      <c r="AF133" s="1079">
        <v>5.6</v>
      </c>
      <c r="AG133" s="1080"/>
      <c r="AH133" s="1080"/>
      <c r="AI133" s="1080"/>
      <c r="AJ133" s="1081"/>
      <c r="AK133" s="1079">
        <v>5</v>
      </c>
      <c r="AL133" s="1080"/>
      <c r="AM133" s="1080"/>
      <c r="AN133" s="1080"/>
      <c r="AO133" s="1081"/>
      <c r="AP133" s="1028"/>
      <c r="AQ133" s="1029"/>
      <c r="AR133" s="1029"/>
      <c r="AS133" s="1029"/>
      <c r="AT133" s="1082"/>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2">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4" hidden="1" x14ac:dyDescent="0.2">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VS8U6ZYC4y6ZcQocuSlDCSN5/UtPevnCzr0+VOjvjH9pecV4cYA01CU9jaoqKFBg9rA+rNgHsTmq/Ctn0sZitg==" saltValue="SDRVZajg29qy6UZeygMmr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9" scale="27" orientation="portrait" horizontalDpi="1200" verticalDpi="1200"/>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zoomScaleNormal="100" zoomScaleSheetLayoutView="100" workbookViewId="0"/>
  </sheetViews>
  <sheetFormatPr defaultColWidth="0" defaultRowHeight="13.5" customHeight="1" zeroHeight="1" x14ac:dyDescent="0.2"/>
  <cols>
    <col min="1" max="120" width="2.77734375" style="248" customWidth="1"/>
    <col min="121" max="121" width="0" style="247" hidden="1" customWidth="1"/>
    <col min="122" max="16384" width="9" style="247" hidden="1"/>
  </cols>
  <sheetData>
    <row r="1" spans="1:120" ht="13.2"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47"/>
    </row>
    <row r="17" spans="119:120" ht="13.2" x14ac:dyDescent="0.2">
      <c r="DP17" s="247"/>
    </row>
    <row r="18" spans="119:120" ht="13.2" x14ac:dyDescent="0.2"/>
    <row r="19" spans="119:120" ht="13.2" x14ac:dyDescent="0.2"/>
    <row r="20" spans="119:120" ht="13.2" x14ac:dyDescent="0.2">
      <c r="DO20" s="247"/>
      <c r="DP20" s="247"/>
    </row>
    <row r="21" spans="119:120" ht="13.2" x14ac:dyDescent="0.2">
      <c r="DP21" s="247"/>
    </row>
    <row r="22" spans="119:120" ht="13.2" x14ac:dyDescent="0.2"/>
    <row r="23" spans="119:120" ht="13.2" x14ac:dyDescent="0.2">
      <c r="DO23" s="247"/>
      <c r="DP23" s="247"/>
    </row>
    <row r="24" spans="119:120" ht="13.2" x14ac:dyDescent="0.2">
      <c r="DP24" s="247"/>
    </row>
    <row r="25" spans="119:120" ht="13.2" x14ac:dyDescent="0.2">
      <c r="DP25" s="247"/>
    </row>
    <row r="26" spans="119:120" ht="13.2" x14ac:dyDescent="0.2">
      <c r="DO26" s="247"/>
      <c r="DP26" s="247"/>
    </row>
    <row r="27" spans="119:120" ht="13.2" x14ac:dyDescent="0.2"/>
    <row r="28" spans="119:120" ht="13.2" x14ac:dyDescent="0.2">
      <c r="DO28" s="247"/>
      <c r="DP28" s="247"/>
    </row>
    <row r="29" spans="119:120" ht="13.2" x14ac:dyDescent="0.2">
      <c r="DP29" s="247"/>
    </row>
    <row r="30" spans="119:120" ht="13.2" x14ac:dyDescent="0.2"/>
    <row r="31" spans="119:120" ht="13.2" x14ac:dyDescent="0.2">
      <c r="DO31" s="247"/>
      <c r="DP31" s="247"/>
    </row>
    <row r="32" spans="119:120" ht="13.2" x14ac:dyDescent="0.2"/>
    <row r="33" spans="98:120" ht="13.2" x14ac:dyDescent="0.2">
      <c r="DO33" s="247"/>
      <c r="DP33" s="247"/>
    </row>
    <row r="34" spans="98:120" ht="13.2" x14ac:dyDescent="0.2">
      <c r="DM34" s="247"/>
    </row>
    <row r="35" spans="98:120" ht="13.2" x14ac:dyDescent="0.2">
      <c r="CT35" s="247"/>
      <c r="CU35" s="247"/>
      <c r="CV35" s="247"/>
      <c r="CY35" s="247"/>
      <c r="CZ35" s="247"/>
      <c r="DA35" s="247"/>
      <c r="DD35" s="247"/>
      <c r="DE35" s="247"/>
      <c r="DF35" s="247"/>
      <c r="DI35" s="247"/>
      <c r="DJ35" s="247"/>
      <c r="DK35" s="247"/>
      <c r="DM35" s="247"/>
      <c r="DN35" s="247"/>
      <c r="DO35" s="247"/>
      <c r="DP35" s="247"/>
    </row>
    <row r="36" spans="98:120" ht="13.2" x14ac:dyDescent="0.2"/>
    <row r="37" spans="98:120" ht="13.2" x14ac:dyDescent="0.2">
      <c r="CW37" s="247"/>
      <c r="DB37" s="247"/>
      <c r="DG37" s="247"/>
      <c r="DL37" s="247"/>
      <c r="DP37" s="247"/>
    </row>
    <row r="38" spans="98:120" ht="13.2" x14ac:dyDescent="0.2">
      <c r="CT38" s="247"/>
      <c r="CU38" s="247"/>
      <c r="CV38" s="247"/>
      <c r="CW38" s="247"/>
      <c r="CY38" s="247"/>
      <c r="CZ38" s="247"/>
      <c r="DA38" s="247"/>
      <c r="DB38" s="247"/>
      <c r="DD38" s="247"/>
      <c r="DE38" s="247"/>
      <c r="DF38" s="247"/>
      <c r="DG38" s="247"/>
      <c r="DI38" s="247"/>
      <c r="DJ38" s="247"/>
      <c r="DK38" s="247"/>
      <c r="DL38" s="247"/>
      <c r="DN38" s="247"/>
      <c r="DO38" s="247"/>
      <c r="DP38" s="247"/>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47"/>
      <c r="DO49" s="247"/>
      <c r="DP49" s="247"/>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47"/>
      <c r="CS63" s="247"/>
      <c r="CX63" s="247"/>
      <c r="DC63" s="247"/>
      <c r="DH63" s="247"/>
    </row>
    <row r="64" spans="22:120" ht="13.2" x14ac:dyDescent="0.2">
      <c r="V64" s="247"/>
    </row>
    <row r="65" spans="15:120" ht="13.2" x14ac:dyDescent="0.2">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ht="13.2" x14ac:dyDescent="0.2">
      <c r="Q66" s="247"/>
      <c r="S66" s="247"/>
      <c r="U66" s="247"/>
      <c r="DM66" s="247"/>
    </row>
    <row r="67" spans="15:120" ht="13.2" x14ac:dyDescent="0.2">
      <c r="O67" s="247"/>
      <c r="P67" s="247"/>
      <c r="R67" s="247"/>
      <c r="T67" s="247"/>
      <c r="Y67" s="247"/>
      <c r="CT67" s="247"/>
      <c r="CV67" s="247"/>
      <c r="CW67" s="247"/>
      <c r="CY67" s="247"/>
      <c r="DA67" s="247"/>
      <c r="DB67" s="247"/>
      <c r="DD67" s="247"/>
      <c r="DF67" s="247"/>
      <c r="DG67" s="247"/>
      <c r="DI67" s="247"/>
      <c r="DK67" s="247"/>
      <c r="DL67" s="247"/>
      <c r="DN67" s="247"/>
      <c r="DO67" s="247"/>
      <c r="DP67" s="247"/>
    </row>
    <row r="68" spans="15:120" ht="13.2" x14ac:dyDescent="0.2"/>
    <row r="69" spans="15:120" ht="13.2" x14ac:dyDescent="0.2"/>
    <row r="70" spans="15:120" ht="13.2" x14ac:dyDescent="0.2"/>
    <row r="71" spans="15:120" ht="13.2" x14ac:dyDescent="0.2"/>
    <row r="72" spans="15:120" ht="13.2" x14ac:dyDescent="0.2">
      <c r="DP72" s="247"/>
    </row>
    <row r="73" spans="15:120" ht="13.2" x14ac:dyDescent="0.2">
      <c r="DP73" s="247"/>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47"/>
      <c r="CX96" s="247"/>
      <c r="DC96" s="247"/>
      <c r="DH96" s="247"/>
    </row>
    <row r="97" spans="24:120" ht="13.2" x14ac:dyDescent="0.2">
      <c r="CS97" s="247"/>
      <c r="CX97" s="247"/>
      <c r="DC97" s="247"/>
      <c r="DH97" s="247"/>
      <c r="DP97" s="248" t="s">
        <v>473</v>
      </c>
    </row>
    <row r="98" spans="24:120" ht="13.2" hidden="1" x14ac:dyDescent="0.2">
      <c r="CS98" s="247"/>
      <c r="CX98" s="247"/>
      <c r="DC98" s="247"/>
      <c r="DH98" s="247"/>
    </row>
    <row r="99" spans="24:120" ht="13.2" hidden="1" x14ac:dyDescent="0.2">
      <c r="CS99" s="247"/>
      <c r="CX99" s="247"/>
      <c r="DC99" s="247"/>
      <c r="DH99" s="247"/>
    </row>
    <row r="101" spans="24:120" ht="12" hidden="1" customHeight="1" x14ac:dyDescent="0.2">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2">
      <c r="CU102" s="247"/>
      <c r="CZ102" s="247"/>
      <c r="DE102" s="247"/>
      <c r="DJ102" s="247"/>
      <c r="DM102" s="247"/>
    </row>
    <row r="103" spans="24:120" ht="13.2" hidden="1" x14ac:dyDescent="0.2">
      <c r="CT103" s="247"/>
      <c r="CV103" s="247"/>
      <c r="CW103" s="247"/>
      <c r="CY103" s="247"/>
      <c r="DA103" s="247"/>
      <c r="DB103" s="247"/>
      <c r="DD103" s="247"/>
      <c r="DF103" s="247"/>
      <c r="DG103" s="247"/>
      <c r="DI103" s="247"/>
      <c r="DK103" s="247"/>
      <c r="DL103" s="247"/>
      <c r="DM103" s="247"/>
      <c r="DN103" s="247"/>
      <c r="DO103" s="247"/>
      <c r="DP103" s="247"/>
    </row>
    <row r="104" spans="24:120" ht="13.2" hidden="1" x14ac:dyDescent="0.2">
      <c r="CV104" s="247"/>
      <c r="CW104" s="247"/>
      <c r="DA104" s="247"/>
      <c r="DB104" s="247"/>
      <c r="DF104" s="247"/>
      <c r="DG104" s="247"/>
      <c r="DK104" s="247"/>
      <c r="DL104" s="247"/>
      <c r="DN104" s="247"/>
      <c r="DO104" s="247"/>
      <c r="DP104" s="247"/>
    </row>
    <row r="105" spans="24:120" ht="12.75" hidden="1" customHeight="1" x14ac:dyDescent="0.2"/>
  </sheetData>
  <sheetProtection algorithmName="SHA-512" hashValue="iGGW62IvF1bSjPcgXOqPKPCvffXvZhv+BzTp9gI3jFHrTXjnvyau4Oz7Wi3KtIeMCLvc0qyDpKzbsAs2iZTfvw==" saltValue="7BlzwUHp75cqjz3POgY+zQ==" spinCount="100000" sheet="1" objects="1" scenarios="1"/>
  <dataConsolidate/>
  <phoneticPr fontId="2"/>
  <printOptions horizontalCentered="1" verticalCentered="1"/>
  <pageMargins left="0" right="0" top="0" bottom="0" header="0" footer="0"/>
  <pageSetup paperSize="9" scale="44" orientation="landscape"/>
  <headerFooter alignWithMargins="0">
    <oddFooter>&amp;C&amp;P / &amp;N</odd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640625" style="248" customWidth="1"/>
    <col min="117" max="16384" width="9" style="247" hidden="1"/>
  </cols>
  <sheetData>
    <row r="1" spans="2:116" ht="13.2"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ht="13.2" x14ac:dyDescent="0.2"/>
    <row r="3" spans="2:116" ht="13.2" x14ac:dyDescent="0.2"/>
    <row r="4" spans="2:116" ht="13.2" x14ac:dyDescent="0.2">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ht="13.2" x14ac:dyDescent="0.2">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ht="13.2" x14ac:dyDescent="0.2"/>
    <row r="20" spans="9:116" ht="13.2" x14ac:dyDescent="0.2"/>
    <row r="21" spans="9:116" ht="13.2" x14ac:dyDescent="0.2">
      <c r="DL21" s="247"/>
    </row>
    <row r="22" spans="9:116" ht="13.2" x14ac:dyDescent="0.2">
      <c r="DI22" s="247"/>
      <c r="DJ22" s="247"/>
      <c r="DK22" s="247"/>
      <c r="DL22" s="247"/>
    </row>
    <row r="23" spans="9:116" ht="13.2" x14ac:dyDescent="0.2">
      <c r="CY23" s="247"/>
      <c r="CZ23" s="247"/>
      <c r="DA23" s="247"/>
      <c r="DB23" s="247"/>
      <c r="DC23" s="247"/>
      <c r="DD23" s="247"/>
      <c r="DE23" s="247"/>
      <c r="DF23" s="247"/>
      <c r="DG23" s="247"/>
      <c r="DH23" s="247"/>
      <c r="DI23" s="247"/>
      <c r="DJ23" s="247"/>
      <c r="DK23" s="247"/>
      <c r="DL23" s="247"/>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47"/>
      <c r="DA35" s="247"/>
      <c r="DB35" s="247"/>
      <c r="DC35" s="247"/>
      <c r="DD35" s="247"/>
      <c r="DE35" s="247"/>
      <c r="DF35" s="247"/>
      <c r="DG35" s="247"/>
      <c r="DH35" s="247"/>
      <c r="DI35" s="247"/>
      <c r="DJ35" s="247"/>
      <c r="DK35" s="247"/>
      <c r="DL35" s="247"/>
    </row>
    <row r="36" spans="15:116" ht="13.2" x14ac:dyDescent="0.2"/>
    <row r="37" spans="15:116" ht="13.2" x14ac:dyDescent="0.2">
      <c r="DL37" s="247"/>
    </row>
    <row r="38" spans="15:116" ht="13.2" x14ac:dyDescent="0.2">
      <c r="DI38" s="247"/>
      <c r="DJ38" s="247"/>
      <c r="DK38" s="247"/>
      <c r="DL38" s="247"/>
    </row>
    <row r="39" spans="15:116" ht="13.2" x14ac:dyDescent="0.2"/>
    <row r="40" spans="15:116" ht="13.2" x14ac:dyDescent="0.2"/>
    <row r="41" spans="15:116" ht="13.2" x14ac:dyDescent="0.2"/>
    <row r="42" spans="15:116" ht="13.2" x14ac:dyDescent="0.2"/>
    <row r="43" spans="15:116" ht="13.2" x14ac:dyDescent="0.2">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ht="13.2" x14ac:dyDescent="0.2">
      <c r="DL44" s="247"/>
    </row>
    <row r="45" spans="15:116" ht="13.2" x14ac:dyDescent="0.2"/>
    <row r="46" spans="15:116" ht="13.2" x14ac:dyDescent="0.2">
      <c r="DA46" s="247"/>
      <c r="DB46" s="247"/>
      <c r="DC46" s="247"/>
      <c r="DD46" s="247"/>
      <c r="DE46" s="247"/>
      <c r="DF46" s="247"/>
      <c r="DG46" s="247"/>
      <c r="DH46" s="247"/>
      <c r="DI46" s="247"/>
      <c r="DJ46" s="247"/>
      <c r="DK46" s="247"/>
      <c r="DL46" s="247"/>
    </row>
    <row r="47" spans="15:116" ht="13.2" x14ac:dyDescent="0.2"/>
    <row r="48" spans="15:116" ht="13.2" x14ac:dyDescent="0.2"/>
    <row r="49" spans="104:116" ht="13.2" x14ac:dyDescent="0.2"/>
    <row r="50" spans="104:116" ht="13.2" x14ac:dyDescent="0.2">
      <c r="CZ50" s="247"/>
      <c r="DA50" s="247"/>
      <c r="DB50" s="247"/>
      <c r="DC50" s="247"/>
      <c r="DD50" s="247"/>
      <c r="DE50" s="247"/>
      <c r="DF50" s="247"/>
      <c r="DG50" s="247"/>
      <c r="DH50" s="247"/>
      <c r="DI50" s="247"/>
      <c r="DJ50" s="247"/>
      <c r="DK50" s="247"/>
      <c r="DL50" s="247"/>
    </row>
    <row r="51" spans="104:116" ht="13.2" x14ac:dyDescent="0.2"/>
    <row r="52" spans="104:116" ht="13.2" x14ac:dyDescent="0.2"/>
    <row r="53" spans="104:116" ht="13.2" x14ac:dyDescent="0.2">
      <c r="DL53" s="247"/>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47"/>
      <c r="DD67" s="247"/>
      <c r="DE67" s="247"/>
      <c r="DF67" s="247"/>
      <c r="DG67" s="247"/>
      <c r="DH67" s="247"/>
      <c r="DI67" s="247"/>
      <c r="DJ67" s="247"/>
      <c r="DK67" s="247"/>
      <c r="DL67" s="247"/>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5H6RtK+nDen8vKv7E4nqPVFLzcwOix7nOb6pKRULInHjToktng+lucMhuut0Pu3WTgDg9ZczMVpyNgkct1qr8A==" saltValue="+xvBmCIsNVIu+7S9Wz+5lg==" spinCount="100000" sheet="1" objects="1" scenarios="1"/>
  <dataConsolidate/>
  <phoneticPr fontId="2"/>
  <printOptions horizontalCentered="1" verticalCentered="1"/>
  <pageMargins left="0" right="0" top="0" bottom="0" header="0" footer="0"/>
  <pageSetup paperSize="9" scale="49" orientation="landscape" horizontalDpi="300" verticalDpi="30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zoomScaleNormal="100" zoomScaleSheetLayoutView="100" workbookViewId="0"/>
  </sheetViews>
  <sheetFormatPr defaultColWidth="0" defaultRowHeight="13.5" customHeight="1" zeroHeight="1" x14ac:dyDescent="0.2"/>
  <cols>
    <col min="1" max="36" width="2.44140625" style="249" customWidth="1"/>
    <col min="37" max="44" width="17" style="249" customWidth="1"/>
    <col min="45" max="45" width="6.109375" style="256" customWidth="1"/>
    <col min="46" max="46" width="3" style="254" customWidth="1"/>
    <col min="47" max="47" width="19.109375" style="249" hidden="1" customWidth="1"/>
    <col min="48" max="52" width="12.6640625" style="249" hidden="1" customWidth="1"/>
    <col min="53" max="16384" width="8.6640625" style="249" hidden="1"/>
  </cols>
  <sheetData>
    <row r="1" spans="1:46" ht="13.2" x14ac:dyDescent="0.2">
      <c r="AS1" s="250"/>
      <c r="AT1" s="250"/>
    </row>
    <row r="2" spans="1:46" ht="13.2" x14ac:dyDescent="0.2">
      <c r="AS2" s="250"/>
      <c r="AT2" s="250"/>
    </row>
    <row r="3" spans="1:46" ht="13.2" x14ac:dyDescent="0.2">
      <c r="AS3" s="250"/>
      <c r="AT3" s="250"/>
    </row>
    <row r="4" spans="1:46" ht="13.2" x14ac:dyDescent="0.2">
      <c r="AS4" s="250"/>
      <c r="AT4" s="250"/>
    </row>
    <row r="5" spans="1:46" ht="16.2" x14ac:dyDescent="0.2">
      <c r="A5" s="251" t="s">
        <v>474</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ht="13.2" x14ac:dyDescent="0.2">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475</v>
      </c>
      <c r="AL6" s="255"/>
      <c r="AM6" s="255"/>
      <c r="AN6" s="255"/>
      <c r="AO6" s="250"/>
      <c r="AP6" s="250"/>
      <c r="AQ6" s="250"/>
      <c r="AR6" s="250"/>
    </row>
    <row r="7" spans="1:46" ht="13.5" customHeight="1" x14ac:dyDescent="0.2">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4" t="s">
        <v>476</v>
      </c>
      <c r="AP7" s="260"/>
      <c r="AQ7" s="261" t="s">
        <v>477</v>
      </c>
      <c r="AR7" s="262"/>
    </row>
    <row r="8" spans="1:46" ht="13.2" x14ac:dyDescent="0.2">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5"/>
      <c r="AP8" s="266" t="s">
        <v>478</v>
      </c>
      <c r="AQ8" s="267" t="s">
        <v>479</v>
      </c>
      <c r="AR8" s="268" t="s">
        <v>480</v>
      </c>
    </row>
    <row r="9" spans="1:46" ht="13.2" x14ac:dyDescent="0.2">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16" t="s">
        <v>481</v>
      </c>
      <c r="AL9" s="1117"/>
      <c r="AM9" s="1117"/>
      <c r="AN9" s="1118"/>
      <c r="AO9" s="269">
        <v>1637725</v>
      </c>
      <c r="AP9" s="269">
        <v>100369</v>
      </c>
      <c r="AQ9" s="270">
        <v>102505</v>
      </c>
      <c r="AR9" s="271">
        <v>-2.1</v>
      </c>
    </row>
    <row r="10" spans="1:46" ht="13.5" customHeight="1" x14ac:dyDescent="0.2">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16" t="s">
        <v>482</v>
      </c>
      <c r="AL10" s="1117"/>
      <c r="AM10" s="1117"/>
      <c r="AN10" s="1118"/>
      <c r="AO10" s="272">
        <v>50</v>
      </c>
      <c r="AP10" s="272">
        <v>3</v>
      </c>
      <c r="AQ10" s="273">
        <v>13118</v>
      </c>
      <c r="AR10" s="274">
        <v>-100</v>
      </c>
    </row>
    <row r="11" spans="1:46" ht="13.5" customHeight="1" x14ac:dyDescent="0.2">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16" t="s">
        <v>483</v>
      </c>
      <c r="AL11" s="1117"/>
      <c r="AM11" s="1117"/>
      <c r="AN11" s="1118"/>
      <c r="AO11" s="272">
        <v>7977</v>
      </c>
      <c r="AP11" s="272">
        <v>489</v>
      </c>
      <c r="AQ11" s="273">
        <v>532</v>
      </c>
      <c r="AR11" s="274">
        <v>-8.1</v>
      </c>
    </row>
    <row r="12" spans="1:46" ht="13.5" customHeight="1" x14ac:dyDescent="0.2">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16" t="s">
        <v>484</v>
      </c>
      <c r="AL12" s="1117"/>
      <c r="AM12" s="1117"/>
      <c r="AN12" s="1118"/>
      <c r="AO12" s="272">
        <v>7977</v>
      </c>
      <c r="AP12" s="272">
        <v>489</v>
      </c>
      <c r="AQ12" s="273">
        <v>70</v>
      </c>
      <c r="AR12" s="274">
        <v>598.6</v>
      </c>
    </row>
    <row r="13" spans="1:46" ht="13.5" customHeight="1" x14ac:dyDescent="0.2">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16" t="s">
        <v>485</v>
      </c>
      <c r="AL13" s="1117"/>
      <c r="AM13" s="1117"/>
      <c r="AN13" s="1118"/>
      <c r="AO13" s="272">
        <v>42363</v>
      </c>
      <c r="AP13" s="272">
        <v>2596</v>
      </c>
      <c r="AQ13" s="273">
        <v>4255</v>
      </c>
      <c r="AR13" s="274">
        <v>-39</v>
      </c>
    </row>
    <row r="14" spans="1:46" ht="13.5" customHeight="1" x14ac:dyDescent="0.2">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16" t="s">
        <v>486</v>
      </c>
      <c r="AL14" s="1117"/>
      <c r="AM14" s="1117"/>
      <c r="AN14" s="1118"/>
      <c r="AO14" s="272">
        <v>37389</v>
      </c>
      <c r="AP14" s="272">
        <v>2291</v>
      </c>
      <c r="AQ14" s="273">
        <v>1813</v>
      </c>
      <c r="AR14" s="274">
        <v>26.4</v>
      </c>
    </row>
    <row r="15" spans="1:46" ht="13.5" customHeight="1" x14ac:dyDescent="0.2">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19" t="s">
        <v>487</v>
      </c>
      <c r="AL15" s="1120"/>
      <c r="AM15" s="1120"/>
      <c r="AN15" s="1121"/>
      <c r="AO15" s="272">
        <v>-117719</v>
      </c>
      <c r="AP15" s="272">
        <v>-7215</v>
      </c>
      <c r="AQ15" s="273">
        <v>-6003</v>
      </c>
      <c r="AR15" s="274">
        <v>20.2</v>
      </c>
    </row>
    <row r="16" spans="1:46" ht="13.2" x14ac:dyDescent="0.2">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19" t="s">
        <v>177</v>
      </c>
      <c r="AL16" s="1120"/>
      <c r="AM16" s="1120"/>
      <c r="AN16" s="1121"/>
      <c r="AO16" s="272">
        <v>1615762</v>
      </c>
      <c r="AP16" s="272">
        <v>99023</v>
      </c>
      <c r="AQ16" s="273">
        <v>116291</v>
      </c>
      <c r="AR16" s="274">
        <v>-14.8</v>
      </c>
    </row>
    <row r="17" spans="1:46" ht="13.2" x14ac:dyDescent="0.2">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ht="13.2" x14ac:dyDescent="0.2">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ht="13.2" x14ac:dyDescent="0.2">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488</v>
      </c>
      <c r="AL19" s="250"/>
      <c r="AM19" s="250"/>
      <c r="AN19" s="250"/>
      <c r="AO19" s="250"/>
      <c r="AP19" s="250"/>
      <c r="AQ19" s="250"/>
      <c r="AR19" s="250"/>
    </row>
    <row r="20" spans="1:46" ht="13.2" x14ac:dyDescent="0.2">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489</v>
      </c>
      <c r="AP20" s="281" t="s">
        <v>490</v>
      </c>
      <c r="AQ20" s="282" t="s">
        <v>491</v>
      </c>
      <c r="AR20" s="283"/>
    </row>
    <row r="21" spans="1:46" s="289" customFormat="1" ht="13.2" x14ac:dyDescent="0.2">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22" t="s">
        <v>492</v>
      </c>
      <c r="AL21" s="1123"/>
      <c r="AM21" s="1123"/>
      <c r="AN21" s="1124"/>
      <c r="AO21" s="285">
        <v>10.17</v>
      </c>
      <c r="AP21" s="286">
        <v>9.5500000000000007</v>
      </c>
      <c r="AQ21" s="287">
        <v>0.62</v>
      </c>
      <c r="AR21" s="255"/>
      <c r="AS21" s="288"/>
      <c r="AT21" s="284"/>
    </row>
    <row r="22" spans="1:46" s="289" customFormat="1" ht="13.2" x14ac:dyDescent="0.2">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22" t="s">
        <v>493</v>
      </c>
      <c r="AL22" s="1123"/>
      <c r="AM22" s="1123"/>
      <c r="AN22" s="1124"/>
      <c r="AO22" s="290">
        <v>100</v>
      </c>
      <c r="AP22" s="291">
        <v>96.7</v>
      </c>
      <c r="AQ22" s="292">
        <v>3.3</v>
      </c>
      <c r="AR22" s="276"/>
      <c r="AS22" s="288"/>
      <c r="AT22" s="284"/>
    </row>
    <row r="23" spans="1:46" s="289" customFormat="1" ht="13.2" x14ac:dyDescent="0.2">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ht="13.2" x14ac:dyDescent="0.2">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ht="13.2" x14ac:dyDescent="0.2">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ht="13.2" x14ac:dyDescent="0.2">
      <c r="A26" s="1113" t="s">
        <v>494</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55"/>
    </row>
    <row r="27" spans="1:46" ht="13.2" x14ac:dyDescent="0.2">
      <c r="A27" s="297"/>
      <c r="AO27" s="250"/>
      <c r="AP27" s="250"/>
      <c r="AQ27" s="250"/>
      <c r="AR27" s="250"/>
      <c r="AS27" s="250"/>
      <c r="AT27" s="250"/>
    </row>
    <row r="28" spans="1:46" ht="16.2" x14ac:dyDescent="0.2">
      <c r="A28" s="251" t="s">
        <v>495</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ht="13.2" x14ac:dyDescent="0.2">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496</v>
      </c>
      <c r="AL29" s="255"/>
      <c r="AM29" s="255"/>
      <c r="AN29" s="255"/>
      <c r="AO29" s="250"/>
      <c r="AP29" s="250"/>
      <c r="AQ29" s="250"/>
      <c r="AR29" s="250"/>
      <c r="AS29" s="299"/>
    </row>
    <row r="30" spans="1:46" ht="13.5" customHeight="1" x14ac:dyDescent="0.2">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4" t="s">
        <v>476</v>
      </c>
      <c r="AP30" s="260"/>
      <c r="AQ30" s="261" t="s">
        <v>477</v>
      </c>
      <c r="AR30" s="262"/>
    </row>
    <row r="31" spans="1:46" ht="13.2" x14ac:dyDescent="0.2">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5"/>
      <c r="AP31" s="266" t="s">
        <v>478</v>
      </c>
      <c r="AQ31" s="267" t="s">
        <v>479</v>
      </c>
      <c r="AR31" s="268" t="s">
        <v>480</v>
      </c>
    </row>
    <row r="32" spans="1:46" ht="27" customHeight="1" x14ac:dyDescent="0.2">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30" t="s">
        <v>497</v>
      </c>
      <c r="AL32" s="1131"/>
      <c r="AM32" s="1131"/>
      <c r="AN32" s="1132"/>
      <c r="AO32" s="300">
        <v>687042</v>
      </c>
      <c r="AP32" s="300">
        <v>42106</v>
      </c>
      <c r="AQ32" s="301">
        <v>49899</v>
      </c>
      <c r="AR32" s="302">
        <v>-15.6</v>
      </c>
    </row>
    <row r="33" spans="1:46" ht="13.5" customHeight="1" x14ac:dyDescent="0.2">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30" t="s">
        <v>498</v>
      </c>
      <c r="AL33" s="1131"/>
      <c r="AM33" s="1131"/>
      <c r="AN33" s="1132"/>
      <c r="AO33" s="300" t="s">
        <v>499</v>
      </c>
      <c r="AP33" s="300" t="s">
        <v>499</v>
      </c>
      <c r="AQ33" s="301" t="s">
        <v>499</v>
      </c>
      <c r="AR33" s="302" t="s">
        <v>499</v>
      </c>
    </row>
    <row r="34" spans="1:46" ht="27" customHeight="1" x14ac:dyDescent="0.2">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30" t="s">
        <v>500</v>
      </c>
      <c r="AL34" s="1131"/>
      <c r="AM34" s="1131"/>
      <c r="AN34" s="1132"/>
      <c r="AO34" s="300" t="s">
        <v>499</v>
      </c>
      <c r="AP34" s="300" t="s">
        <v>499</v>
      </c>
      <c r="AQ34" s="301">
        <v>2</v>
      </c>
      <c r="AR34" s="302" t="s">
        <v>499</v>
      </c>
    </row>
    <row r="35" spans="1:46" ht="27" customHeight="1" x14ac:dyDescent="0.2">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30" t="s">
        <v>501</v>
      </c>
      <c r="AL35" s="1131"/>
      <c r="AM35" s="1131"/>
      <c r="AN35" s="1132"/>
      <c r="AO35" s="300">
        <v>252810</v>
      </c>
      <c r="AP35" s="300">
        <v>15494</v>
      </c>
      <c r="AQ35" s="301">
        <v>13394</v>
      </c>
      <c r="AR35" s="302">
        <v>15.7</v>
      </c>
    </row>
    <row r="36" spans="1:46" ht="27" customHeight="1" x14ac:dyDescent="0.2">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30" t="s">
        <v>502</v>
      </c>
      <c r="AL36" s="1131"/>
      <c r="AM36" s="1131"/>
      <c r="AN36" s="1132"/>
      <c r="AO36" s="300" t="s">
        <v>499</v>
      </c>
      <c r="AP36" s="300" t="s">
        <v>499</v>
      </c>
      <c r="AQ36" s="301">
        <v>2489</v>
      </c>
      <c r="AR36" s="302" t="s">
        <v>499</v>
      </c>
    </row>
    <row r="37" spans="1:46" ht="13.5" customHeight="1" x14ac:dyDescent="0.2">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30" t="s">
        <v>503</v>
      </c>
      <c r="AL37" s="1131"/>
      <c r="AM37" s="1131"/>
      <c r="AN37" s="1132"/>
      <c r="AO37" s="300" t="s">
        <v>499</v>
      </c>
      <c r="AP37" s="300" t="s">
        <v>499</v>
      </c>
      <c r="AQ37" s="301">
        <v>625</v>
      </c>
      <c r="AR37" s="302" t="s">
        <v>499</v>
      </c>
    </row>
    <row r="38" spans="1:46" ht="27" customHeight="1" x14ac:dyDescent="0.2">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33" t="s">
        <v>504</v>
      </c>
      <c r="AL38" s="1134"/>
      <c r="AM38" s="1134"/>
      <c r="AN38" s="1135"/>
      <c r="AO38" s="303" t="s">
        <v>499</v>
      </c>
      <c r="AP38" s="303" t="s">
        <v>499</v>
      </c>
      <c r="AQ38" s="304">
        <v>5</v>
      </c>
      <c r="AR38" s="292" t="s">
        <v>499</v>
      </c>
      <c r="AS38" s="299"/>
    </row>
    <row r="39" spans="1:46" ht="13.2" x14ac:dyDescent="0.2">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33" t="s">
        <v>505</v>
      </c>
      <c r="AL39" s="1134"/>
      <c r="AM39" s="1134"/>
      <c r="AN39" s="1135"/>
      <c r="AO39" s="300">
        <v>-119287</v>
      </c>
      <c r="AP39" s="300">
        <v>-7311</v>
      </c>
      <c r="AQ39" s="301">
        <v>-2982</v>
      </c>
      <c r="AR39" s="302">
        <v>145.19999999999999</v>
      </c>
      <c r="AS39" s="299"/>
    </row>
    <row r="40" spans="1:46" ht="27" customHeight="1" x14ac:dyDescent="0.2">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30" t="s">
        <v>506</v>
      </c>
      <c r="AL40" s="1131"/>
      <c r="AM40" s="1131"/>
      <c r="AN40" s="1132"/>
      <c r="AO40" s="300">
        <v>-645879</v>
      </c>
      <c r="AP40" s="300">
        <v>-39583</v>
      </c>
      <c r="AQ40" s="301">
        <v>-43756</v>
      </c>
      <c r="AR40" s="302">
        <v>-9.5</v>
      </c>
      <c r="AS40" s="299"/>
    </row>
    <row r="41" spans="1:46" ht="13.2" x14ac:dyDescent="0.2">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36" t="s">
        <v>287</v>
      </c>
      <c r="AL41" s="1137"/>
      <c r="AM41" s="1137"/>
      <c r="AN41" s="1138"/>
      <c r="AO41" s="300">
        <v>174686</v>
      </c>
      <c r="AP41" s="300">
        <v>10706</v>
      </c>
      <c r="AQ41" s="301">
        <v>19675</v>
      </c>
      <c r="AR41" s="302">
        <v>-45.6</v>
      </c>
      <c r="AS41" s="299"/>
    </row>
    <row r="42" spans="1:46" ht="13.2" x14ac:dyDescent="0.2">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ht="13.2" x14ac:dyDescent="0.2">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ht="13.2" x14ac:dyDescent="0.2">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ht="13.2" x14ac:dyDescent="0.2">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ht="13.2" x14ac:dyDescent="0.2">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2">
      <c r="A47" s="309" t="s">
        <v>507</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ht="13.2" x14ac:dyDescent="0.2">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508</v>
      </c>
      <c r="AL48" s="310"/>
      <c r="AM48" s="310"/>
      <c r="AN48" s="310"/>
      <c r="AO48" s="310"/>
      <c r="AP48" s="310"/>
      <c r="AQ48" s="311"/>
      <c r="AR48" s="310"/>
    </row>
    <row r="49" spans="1:44" ht="13.5" customHeight="1" x14ac:dyDescent="0.2">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25" t="s">
        <v>476</v>
      </c>
      <c r="AN49" s="1127" t="s">
        <v>509</v>
      </c>
      <c r="AO49" s="1128"/>
      <c r="AP49" s="1128"/>
      <c r="AQ49" s="1128"/>
      <c r="AR49" s="1129"/>
    </row>
    <row r="50" spans="1:44" ht="13.2" x14ac:dyDescent="0.2">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26"/>
      <c r="AN50" s="316" t="s">
        <v>510</v>
      </c>
      <c r="AO50" s="317" t="s">
        <v>511</v>
      </c>
      <c r="AP50" s="318" t="s">
        <v>512</v>
      </c>
      <c r="AQ50" s="319" t="s">
        <v>513</v>
      </c>
      <c r="AR50" s="320" t="s">
        <v>514</v>
      </c>
    </row>
    <row r="51" spans="1:44" ht="13.2" x14ac:dyDescent="0.2">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515</v>
      </c>
      <c r="AL51" s="313"/>
      <c r="AM51" s="321">
        <v>623008</v>
      </c>
      <c r="AN51" s="322">
        <v>36795</v>
      </c>
      <c r="AO51" s="323">
        <v>537.5</v>
      </c>
      <c r="AP51" s="324">
        <v>96248</v>
      </c>
      <c r="AQ51" s="325">
        <v>10</v>
      </c>
      <c r="AR51" s="326">
        <v>527.5</v>
      </c>
    </row>
    <row r="52" spans="1:44" ht="13.2" x14ac:dyDescent="0.2">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516</v>
      </c>
      <c r="AM52" s="329">
        <v>584413</v>
      </c>
      <c r="AN52" s="330">
        <v>34515</v>
      </c>
      <c r="AO52" s="331">
        <v>647.20000000000005</v>
      </c>
      <c r="AP52" s="332">
        <v>55768</v>
      </c>
      <c r="AQ52" s="333">
        <v>17.5</v>
      </c>
      <c r="AR52" s="334">
        <v>629.70000000000005</v>
      </c>
    </row>
    <row r="53" spans="1:44" ht="13.2" x14ac:dyDescent="0.2">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517</v>
      </c>
      <c r="AL53" s="313"/>
      <c r="AM53" s="321">
        <v>650576</v>
      </c>
      <c r="AN53" s="322">
        <v>38741</v>
      </c>
      <c r="AO53" s="323">
        <v>5.3</v>
      </c>
      <c r="AP53" s="324">
        <v>76413</v>
      </c>
      <c r="AQ53" s="325">
        <v>-20.6</v>
      </c>
      <c r="AR53" s="326">
        <v>25.9</v>
      </c>
    </row>
    <row r="54" spans="1:44" ht="13.2" x14ac:dyDescent="0.2">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516</v>
      </c>
      <c r="AM54" s="329">
        <v>358003</v>
      </c>
      <c r="AN54" s="330">
        <v>21319</v>
      </c>
      <c r="AO54" s="331">
        <v>-38.200000000000003</v>
      </c>
      <c r="AP54" s="332">
        <v>39658</v>
      </c>
      <c r="AQ54" s="333">
        <v>-28.9</v>
      </c>
      <c r="AR54" s="334">
        <v>-9.3000000000000007</v>
      </c>
    </row>
    <row r="55" spans="1:44" ht="13.2" x14ac:dyDescent="0.2">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518</v>
      </c>
      <c r="AL55" s="313"/>
      <c r="AM55" s="321">
        <v>780160</v>
      </c>
      <c r="AN55" s="322">
        <v>46786</v>
      </c>
      <c r="AO55" s="323">
        <v>20.8</v>
      </c>
      <c r="AP55" s="324">
        <v>66481</v>
      </c>
      <c r="AQ55" s="325">
        <v>-13</v>
      </c>
      <c r="AR55" s="326">
        <v>33.799999999999997</v>
      </c>
    </row>
    <row r="56" spans="1:44" ht="13.2" x14ac:dyDescent="0.2">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516</v>
      </c>
      <c r="AM56" s="329">
        <v>135351</v>
      </c>
      <c r="AN56" s="330">
        <v>8117</v>
      </c>
      <c r="AO56" s="331">
        <v>-61.9</v>
      </c>
      <c r="AP56" s="332">
        <v>36120</v>
      </c>
      <c r="AQ56" s="333">
        <v>-8.9</v>
      </c>
      <c r="AR56" s="334">
        <v>-53</v>
      </c>
    </row>
    <row r="57" spans="1:44" ht="13.2" x14ac:dyDescent="0.2">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519</v>
      </c>
      <c r="AL57" s="313"/>
      <c r="AM57" s="321">
        <v>1221109</v>
      </c>
      <c r="AN57" s="322">
        <v>73681</v>
      </c>
      <c r="AO57" s="323">
        <v>57.5</v>
      </c>
      <c r="AP57" s="324">
        <v>67825</v>
      </c>
      <c r="AQ57" s="325">
        <v>2</v>
      </c>
      <c r="AR57" s="326">
        <v>55.5</v>
      </c>
    </row>
    <row r="58" spans="1:44" ht="13.2" x14ac:dyDescent="0.2">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516</v>
      </c>
      <c r="AM58" s="329">
        <v>988013</v>
      </c>
      <c r="AN58" s="330">
        <v>59616</v>
      </c>
      <c r="AO58" s="331">
        <v>634.5</v>
      </c>
      <c r="AP58" s="332">
        <v>39417</v>
      </c>
      <c r="AQ58" s="333">
        <v>9.1</v>
      </c>
      <c r="AR58" s="334">
        <v>625.4</v>
      </c>
    </row>
    <row r="59" spans="1:44" ht="13.2" x14ac:dyDescent="0.2">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520</v>
      </c>
      <c r="AL59" s="313"/>
      <c r="AM59" s="321">
        <v>149288</v>
      </c>
      <c r="AN59" s="322">
        <v>9149</v>
      </c>
      <c r="AO59" s="323">
        <v>-87.6</v>
      </c>
      <c r="AP59" s="324">
        <v>81158</v>
      </c>
      <c r="AQ59" s="325">
        <v>19.7</v>
      </c>
      <c r="AR59" s="326">
        <v>-107.3</v>
      </c>
    </row>
    <row r="60" spans="1:44" ht="13.2" x14ac:dyDescent="0.2">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516</v>
      </c>
      <c r="AM60" s="329">
        <v>142460</v>
      </c>
      <c r="AN60" s="330">
        <v>8731</v>
      </c>
      <c r="AO60" s="331">
        <v>-85.4</v>
      </c>
      <c r="AP60" s="332">
        <v>45320</v>
      </c>
      <c r="AQ60" s="333">
        <v>15</v>
      </c>
      <c r="AR60" s="334">
        <v>-100.4</v>
      </c>
    </row>
    <row r="61" spans="1:44" ht="13.2" x14ac:dyDescent="0.2">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521</v>
      </c>
      <c r="AL61" s="335"/>
      <c r="AM61" s="336">
        <v>684828</v>
      </c>
      <c r="AN61" s="337">
        <v>41030</v>
      </c>
      <c r="AO61" s="338">
        <v>106.7</v>
      </c>
      <c r="AP61" s="339">
        <v>77625</v>
      </c>
      <c r="AQ61" s="340">
        <v>-0.4</v>
      </c>
      <c r="AR61" s="326">
        <v>107.1</v>
      </c>
    </row>
    <row r="62" spans="1:44" ht="13.2" x14ac:dyDescent="0.2">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516</v>
      </c>
      <c r="AM62" s="329">
        <v>441648</v>
      </c>
      <c r="AN62" s="330">
        <v>26460</v>
      </c>
      <c r="AO62" s="331">
        <v>219.2</v>
      </c>
      <c r="AP62" s="332">
        <v>43257</v>
      </c>
      <c r="AQ62" s="333">
        <v>0.8</v>
      </c>
      <c r="AR62" s="334">
        <v>218.4</v>
      </c>
    </row>
    <row r="63" spans="1:44" ht="13.2" x14ac:dyDescent="0.2">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ht="13.2" x14ac:dyDescent="0.2">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ht="13.2" x14ac:dyDescent="0.2">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ht="13.2" x14ac:dyDescent="0.2">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2">
      <c r="AK67" s="250"/>
      <c r="AL67" s="250"/>
      <c r="AM67" s="250"/>
      <c r="AN67" s="250"/>
      <c r="AO67" s="250"/>
      <c r="AP67" s="250"/>
      <c r="AQ67" s="250"/>
      <c r="AR67" s="250"/>
      <c r="AS67" s="250"/>
      <c r="AT67" s="250"/>
    </row>
    <row r="68" spans="1:46" ht="13.5" hidden="1" customHeight="1" x14ac:dyDescent="0.2">
      <c r="AK68" s="250"/>
      <c r="AL68" s="250"/>
      <c r="AM68" s="250"/>
      <c r="AN68" s="250"/>
      <c r="AO68" s="250"/>
      <c r="AP68" s="250"/>
      <c r="AQ68" s="250"/>
      <c r="AR68" s="250"/>
    </row>
    <row r="69" spans="1:46" ht="13.5" hidden="1" customHeight="1" x14ac:dyDescent="0.2">
      <c r="AK69" s="250"/>
      <c r="AL69" s="250"/>
      <c r="AM69" s="250"/>
      <c r="AN69" s="250"/>
      <c r="AO69" s="250"/>
      <c r="AP69" s="250"/>
      <c r="AQ69" s="250"/>
      <c r="AR69" s="250"/>
    </row>
    <row r="70" spans="1:46" ht="13.2" hidden="1" x14ac:dyDescent="0.2">
      <c r="AK70" s="250"/>
      <c r="AL70" s="250"/>
      <c r="AM70" s="250"/>
      <c r="AN70" s="250"/>
      <c r="AO70" s="250"/>
      <c r="AP70" s="250"/>
      <c r="AQ70" s="250"/>
      <c r="AR70" s="250"/>
    </row>
    <row r="71" spans="1:46" ht="13.2" hidden="1" x14ac:dyDescent="0.2">
      <c r="AK71" s="250"/>
      <c r="AL71" s="250"/>
      <c r="AM71" s="250"/>
      <c r="AN71" s="250"/>
      <c r="AO71" s="250"/>
      <c r="AP71" s="250"/>
      <c r="AQ71" s="250"/>
      <c r="AR71" s="250"/>
    </row>
    <row r="72" spans="1:46" ht="13.2" hidden="1" x14ac:dyDescent="0.2">
      <c r="AK72" s="250"/>
      <c r="AL72" s="250"/>
      <c r="AM72" s="250"/>
      <c r="AN72" s="250"/>
      <c r="AO72" s="250"/>
      <c r="AP72" s="250"/>
      <c r="AQ72" s="250"/>
      <c r="AR72" s="250"/>
    </row>
    <row r="73" spans="1:46" ht="13.2" hidden="1" x14ac:dyDescent="0.2">
      <c r="AK73" s="250"/>
      <c r="AL73" s="250"/>
      <c r="AM73" s="250"/>
      <c r="AN73" s="250"/>
      <c r="AO73" s="250"/>
      <c r="AP73" s="250"/>
      <c r="AQ73" s="250"/>
      <c r="AR73" s="250"/>
    </row>
  </sheetData>
  <sheetProtection algorithmName="SHA-512" hashValue="eeo0Gsa0CWmGN8R9ZXbVaOdWTofC3t4FnMuGhiP8mzKz17j/M7e6N7H143EvBtHZKdkFjsbifCK9ShadKMX2PA==" saltValue="sMPXgR1efLwmF/2TV+6OF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headerFooter alignWithMargins="0">
    <oddFooter>&amp;C&amp;P/&amp;N</oddFooter>
  </headerFooter>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4140625" style="248" customWidth="1"/>
    <col min="126" max="16384" width="9" style="247" hidden="1"/>
  </cols>
  <sheetData>
    <row r="1" spans="2:125" ht="13.5" customHeight="1"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ht="13.2" x14ac:dyDescent="0.2">
      <c r="B2" s="247"/>
      <c r="DG2" s="247"/>
    </row>
    <row r="3" spans="2:125" ht="13.2" x14ac:dyDescent="0.2">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ht="13.2" x14ac:dyDescent="0.2"/>
    <row r="5" spans="2:125" ht="13.2" x14ac:dyDescent="0.2"/>
    <row r="6" spans="2:125" ht="13.2" x14ac:dyDescent="0.2"/>
    <row r="7" spans="2:125" ht="13.2" x14ac:dyDescent="0.2"/>
    <row r="8" spans="2:125" ht="13.2" x14ac:dyDescent="0.2"/>
    <row r="9" spans="2:125" ht="13.2" x14ac:dyDescent="0.2">
      <c r="DU9" s="247"/>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47"/>
    </row>
    <row r="18" spans="125:125" ht="13.2" x14ac:dyDescent="0.2"/>
    <row r="19" spans="125:125" ht="13.2" x14ac:dyDescent="0.2"/>
    <row r="20" spans="125:125" ht="13.2" x14ac:dyDescent="0.2">
      <c r="DU20" s="247"/>
    </row>
    <row r="21" spans="125:125" ht="13.2" x14ac:dyDescent="0.2">
      <c r="DU21" s="247"/>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47"/>
    </row>
    <row r="29" spans="125:125" ht="13.2" x14ac:dyDescent="0.2"/>
    <row r="30" spans="125:125" ht="13.2" x14ac:dyDescent="0.2"/>
    <row r="31" spans="125:125" ht="13.2" x14ac:dyDescent="0.2"/>
    <row r="32" spans="125:125" ht="13.2" x14ac:dyDescent="0.2"/>
    <row r="33" spans="2:125" ht="13.2" x14ac:dyDescent="0.2">
      <c r="B33" s="247"/>
      <c r="G33" s="247"/>
      <c r="I33" s="247"/>
    </row>
    <row r="34" spans="2:125" ht="13.2" x14ac:dyDescent="0.2">
      <c r="C34" s="247"/>
      <c r="P34" s="247"/>
      <c r="DE34" s="247"/>
      <c r="DH34" s="247"/>
    </row>
    <row r="35" spans="2:125" ht="13.2" x14ac:dyDescent="0.2">
      <c r="D35" s="247"/>
      <c r="E35" s="247"/>
      <c r="DG35" s="247"/>
      <c r="DJ35" s="247"/>
      <c r="DP35" s="247"/>
      <c r="DQ35" s="247"/>
      <c r="DR35" s="247"/>
      <c r="DS35" s="247"/>
      <c r="DT35" s="247"/>
      <c r="DU35" s="247"/>
    </row>
    <row r="36" spans="2:125" ht="13.2" x14ac:dyDescent="0.2">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ht="13.2" x14ac:dyDescent="0.2">
      <c r="DU37" s="247"/>
    </row>
    <row r="38" spans="2:125" ht="13.2" x14ac:dyDescent="0.2">
      <c r="DT38" s="247"/>
      <c r="DU38" s="247"/>
    </row>
    <row r="39" spans="2:125" ht="13.2" x14ac:dyDescent="0.2"/>
    <row r="40" spans="2:125" ht="13.2" x14ac:dyDescent="0.2">
      <c r="DH40" s="247"/>
    </row>
    <row r="41" spans="2:125" ht="13.2" x14ac:dyDescent="0.2">
      <c r="DE41" s="247"/>
    </row>
    <row r="42" spans="2:125" ht="13.2" x14ac:dyDescent="0.2">
      <c r="DG42" s="247"/>
      <c r="DJ42" s="247"/>
    </row>
    <row r="43" spans="2:125" ht="13.2" x14ac:dyDescent="0.2">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ht="13.2" x14ac:dyDescent="0.2">
      <c r="DU44" s="247"/>
    </row>
    <row r="45" spans="2:125" ht="13.2" x14ac:dyDescent="0.2"/>
    <row r="46" spans="2:125" ht="13.2" x14ac:dyDescent="0.2"/>
    <row r="47" spans="2:125" ht="13.2" x14ac:dyDescent="0.2"/>
    <row r="48" spans="2:125" ht="13.2" x14ac:dyDescent="0.2">
      <c r="DT48" s="247"/>
      <c r="DU48" s="247"/>
    </row>
    <row r="49" spans="120:125" ht="13.2" x14ac:dyDescent="0.2">
      <c r="DU49" s="247"/>
    </row>
    <row r="50" spans="120:125" ht="13.2" x14ac:dyDescent="0.2">
      <c r="DU50" s="247"/>
    </row>
    <row r="51" spans="120:125" ht="13.2" x14ac:dyDescent="0.2">
      <c r="DP51" s="247"/>
      <c r="DQ51" s="247"/>
      <c r="DR51" s="247"/>
      <c r="DS51" s="247"/>
      <c r="DT51" s="247"/>
      <c r="DU51" s="247"/>
    </row>
    <row r="52" spans="120:125" ht="13.2" x14ac:dyDescent="0.2"/>
    <row r="53" spans="120:125" ht="13.2" x14ac:dyDescent="0.2"/>
    <row r="54" spans="120:125" ht="13.2" x14ac:dyDescent="0.2">
      <c r="DU54" s="247"/>
    </row>
    <row r="55" spans="120:125" ht="13.2" x14ac:dyDescent="0.2"/>
    <row r="56" spans="120:125" ht="13.2" x14ac:dyDescent="0.2"/>
    <row r="57" spans="120:125" ht="13.2" x14ac:dyDescent="0.2"/>
    <row r="58" spans="120:125" ht="13.2" x14ac:dyDescent="0.2">
      <c r="DU58" s="247"/>
    </row>
    <row r="59" spans="120:125" ht="13.2" x14ac:dyDescent="0.2"/>
    <row r="60" spans="120:125" ht="13.2" x14ac:dyDescent="0.2"/>
    <row r="61" spans="120:125" ht="13.2" x14ac:dyDescent="0.2"/>
    <row r="62" spans="120:125" ht="13.2" x14ac:dyDescent="0.2"/>
    <row r="63" spans="120:125" ht="13.2" x14ac:dyDescent="0.2">
      <c r="DU63" s="247"/>
    </row>
    <row r="64" spans="120:125" ht="13.2" x14ac:dyDescent="0.2">
      <c r="DT64" s="247"/>
      <c r="DU64" s="247"/>
    </row>
    <row r="65" spans="123:125" ht="13.2" x14ac:dyDescent="0.2"/>
    <row r="66" spans="123:125" ht="13.2" x14ac:dyDescent="0.2"/>
    <row r="67" spans="123:125" ht="13.2" x14ac:dyDescent="0.2"/>
    <row r="68" spans="123:125" ht="13.2" x14ac:dyDescent="0.2"/>
    <row r="69" spans="123:125" ht="13.2" x14ac:dyDescent="0.2">
      <c r="DS69" s="247"/>
      <c r="DT69" s="247"/>
      <c r="DU69" s="247"/>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47"/>
    </row>
    <row r="83" spans="116:125" ht="13.2" x14ac:dyDescent="0.2">
      <c r="DM83" s="247"/>
      <c r="DN83" s="247"/>
      <c r="DO83" s="247"/>
      <c r="DP83" s="247"/>
      <c r="DQ83" s="247"/>
      <c r="DR83" s="247"/>
      <c r="DS83" s="247"/>
      <c r="DT83" s="247"/>
      <c r="DU83" s="247"/>
    </row>
    <row r="84" spans="116:125" ht="13.2" x14ac:dyDescent="0.2"/>
    <row r="85" spans="116:125" ht="13.2" x14ac:dyDescent="0.2"/>
    <row r="86" spans="116:125" ht="13.2" x14ac:dyDescent="0.2"/>
    <row r="87" spans="116:125" ht="13.2" x14ac:dyDescent="0.2"/>
    <row r="88" spans="116:125" ht="13.2" x14ac:dyDescent="0.2">
      <c r="DU88" s="247"/>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47"/>
      <c r="DT94" s="247"/>
      <c r="DU94" s="247"/>
    </row>
    <row r="95" spans="116:125" ht="13.5" customHeight="1" x14ac:dyDescent="0.2">
      <c r="DU95" s="247"/>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7"/>
    </row>
    <row r="102" spans="124:125" ht="13.5" customHeight="1" x14ac:dyDescent="0.2"/>
    <row r="103" spans="124:125" ht="13.5" customHeight="1" x14ac:dyDescent="0.2"/>
    <row r="104" spans="124:125" ht="13.5" customHeight="1" x14ac:dyDescent="0.2">
      <c r="DT104" s="247"/>
      <c r="DU104" s="247"/>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7" t="s">
        <v>473</v>
      </c>
    </row>
    <row r="121" spans="125:125" ht="13.5" hidden="1" customHeight="1" x14ac:dyDescent="0.2">
      <c r="DU121" s="247"/>
    </row>
  </sheetData>
  <sheetProtection algorithmName="SHA-512" hashValue="78XcM+zT9jzdsf6DeM7Iipo7Xv+68uyUz0UTbkCF8PJ7BNaVJA+Ob7VsC0XECLhaWjGAcav9PcwcJ7FybGW60w==" saltValue="2Wjm8Ns+CSQ/fCbzKDR9D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4140625" style="248" customWidth="1"/>
    <col min="126" max="142" width="0" style="247" hidden="1" customWidth="1"/>
    <col min="143" max="16384" width="9" style="247" hidden="1"/>
  </cols>
  <sheetData>
    <row r="1" spans="1:125" ht="13.5" customHeight="1"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ht="13.2" x14ac:dyDescent="0.2">
      <c r="B2" s="247"/>
      <c r="T2" s="247"/>
    </row>
    <row r="3" spans="1:125" ht="13.2" x14ac:dyDescent="0.2">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47"/>
      <c r="G33" s="247"/>
      <c r="I33" s="247"/>
    </row>
    <row r="34" spans="2:125" ht="13.2" x14ac:dyDescent="0.2">
      <c r="C34" s="247"/>
      <c r="P34" s="247"/>
      <c r="R34" s="247"/>
      <c r="U34" s="247"/>
    </row>
    <row r="35" spans="2:125" ht="13.2" x14ac:dyDescent="0.2">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ht="13.2" x14ac:dyDescent="0.2">
      <c r="F36" s="247"/>
      <c r="H36" s="247"/>
      <c r="J36" s="247"/>
      <c r="K36" s="247"/>
      <c r="L36" s="247"/>
      <c r="M36" s="247"/>
      <c r="N36" s="247"/>
      <c r="O36" s="247"/>
      <c r="Q36" s="247"/>
      <c r="S36" s="247"/>
      <c r="V36" s="247"/>
    </row>
    <row r="37" spans="2:125" ht="13.2" x14ac:dyDescent="0.2"/>
    <row r="38" spans="2:125" ht="13.2" x14ac:dyDescent="0.2"/>
    <row r="39" spans="2:125" ht="13.2" x14ac:dyDescent="0.2"/>
    <row r="40" spans="2:125" ht="13.2" x14ac:dyDescent="0.2">
      <c r="U40" s="247"/>
    </row>
    <row r="41" spans="2:125" ht="13.2" x14ac:dyDescent="0.2">
      <c r="R41" s="247"/>
    </row>
    <row r="42" spans="2:125" ht="13.2" x14ac:dyDescent="0.2">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ht="13.2" x14ac:dyDescent="0.2">
      <c r="Q43" s="247"/>
      <c r="S43" s="247"/>
      <c r="V43" s="247"/>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8" t="s">
        <v>473</v>
      </c>
    </row>
  </sheetData>
  <sheetProtection algorithmName="SHA-512" hashValue="0qkHtYIkUr+eYil5yBY5MprSALqHeGOew9ld+xBnoD1tcmM7k8IgYXnojKs/b+a/xGAdVPjApy/ch5EWqacCWA==" saltValue="ftOI65bL7gvJAgrRQ5CkH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s="1" customFormat="1" ht="16.5" customHeight="1" x14ac:dyDescent="0.2"/>
    <row r="11" s="1" customFormat="1" ht="16.5" customHeight="1" x14ac:dyDescent="0.2"/>
    <row r="12" s="1" customFormat="1" ht="16.5" customHeight="1" x14ac:dyDescent="0.2"/>
    <row r="13" s="1" customFormat="1" ht="16.5" customHeight="1" x14ac:dyDescent="0.2"/>
    <row r="14" s="1" customFormat="1" ht="16.5" customHeight="1" x14ac:dyDescent="0.2"/>
    <row r="15" s="1" customFormat="1" ht="16.5" customHeight="1" x14ac:dyDescent="0.2"/>
    <row r="16" s="1" customFormat="1" ht="16.5" customHeight="1" x14ac:dyDescent="0.2"/>
    <row r="17" s="1" customFormat="1" ht="16.5" customHeight="1" x14ac:dyDescent="0.2"/>
    <row r="18" s="1" customFormat="1" ht="16.5" customHeight="1" x14ac:dyDescent="0.2"/>
    <row r="19" s="1" customFormat="1" ht="16.5" customHeight="1" x14ac:dyDescent="0.2"/>
    <row r="20" s="1" customFormat="1" ht="16.5" customHeight="1" x14ac:dyDescent="0.2"/>
    <row r="21" s="1" customFormat="1" ht="16.5" customHeight="1" x14ac:dyDescent="0.2"/>
    <row r="22" s="1" customFormat="1" ht="16.5" customHeight="1" x14ac:dyDescent="0.2"/>
    <row r="23" s="1" customFormat="1" ht="16.5" customHeight="1" x14ac:dyDescent="0.2"/>
    <row r="24" s="1" customFormat="1" ht="16.5" customHeight="1" x14ac:dyDescent="0.2"/>
    <row r="25" s="1" customFormat="1" ht="16.5" customHeight="1" x14ac:dyDescent="0.2"/>
    <row r="26" s="1" customFormat="1" ht="16.5" customHeight="1" x14ac:dyDescent="0.2"/>
    <row r="27" s="1" customFormat="1" ht="16.5" customHeight="1" x14ac:dyDescent="0.2"/>
    <row r="28" s="1" customFormat="1" ht="16.5" customHeight="1" x14ac:dyDescent="0.2"/>
    <row r="29" s="1" customFormat="1" ht="16.5" customHeight="1" x14ac:dyDescent="0.2"/>
    <row r="30" s="1" customFormat="1" ht="16.5" customHeight="1" x14ac:dyDescent="0.2"/>
    <row r="31" s="1" customFormat="1" ht="16.5" customHeight="1" x14ac:dyDescent="0.2"/>
    <row r="32" s="1" customFormat="1"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523</v>
      </c>
      <c r="G46" s="8" t="s">
        <v>524</v>
      </c>
      <c r="H46" s="8" t="s">
        <v>525</v>
      </c>
      <c r="I46" s="8" t="s">
        <v>526</v>
      </c>
      <c r="J46" s="9" t="s">
        <v>527</v>
      </c>
    </row>
    <row r="47" spans="2:10" ht="57.75" customHeight="1" x14ac:dyDescent="0.2">
      <c r="B47" s="10"/>
      <c r="C47" s="1139" t="s">
        <v>3</v>
      </c>
      <c r="D47" s="1139"/>
      <c r="E47" s="1140"/>
      <c r="F47" s="11">
        <v>13.58</v>
      </c>
      <c r="G47" s="12">
        <v>14.43</v>
      </c>
      <c r="H47" s="12">
        <v>28.06</v>
      </c>
      <c r="I47" s="12">
        <v>37.08</v>
      </c>
      <c r="J47" s="13">
        <v>40.14</v>
      </c>
    </row>
    <row r="48" spans="2:10" ht="57.75" customHeight="1" x14ac:dyDescent="0.2">
      <c r="B48" s="14"/>
      <c r="C48" s="1141" t="s">
        <v>4</v>
      </c>
      <c r="D48" s="1141"/>
      <c r="E48" s="1142"/>
      <c r="F48" s="15">
        <v>0.23</v>
      </c>
      <c r="G48" s="16">
        <v>12.06</v>
      </c>
      <c r="H48" s="16">
        <v>8.0299999999999994</v>
      </c>
      <c r="I48" s="16">
        <v>2.3199999999999998</v>
      </c>
      <c r="J48" s="17">
        <v>3.65</v>
      </c>
    </row>
    <row r="49" spans="2:10" ht="57.75" customHeight="1" thickBot="1" x14ac:dyDescent="0.25">
      <c r="B49" s="18"/>
      <c r="C49" s="1143" t="s">
        <v>5</v>
      </c>
      <c r="D49" s="1143"/>
      <c r="E49" s="1144"/>
      <c r="F49" s="19">
        <v>4.01</v>
      </c>
      <c r="G49" s="20">
        <v>13.31</v>
      </c>
      <c r="H49" s="20">
        <v>9.49</v>
      </c>
      <c r="I49" s="20">
        <v>4.13</v>
      </c>
      <c r="J49" s="21">
        <v>5.47</v>
      </c>
    </row>
    <row r="50" spans="2:10" ht="13.2" x14ac:dyDescent="0.2"/>
  </sheetData>
  <sheetProtection algorithmName="SHA-512" hashValue="hLBV6xoHViD51UuBspKVq6E4R9V7eHd3eSVOeImDfWYpJjhzc8nilAWSYmodMj+3AXw9nNOZaZanGodz6BGHbg==" saltValue="Xl6sYET9hAcJYl6QdbLEX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headerFooter alignWithMargins="0">
    <oddFooter>&amp;C&amp;P/&amp;N</oddFooter>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家宮　順也</cp:lastModifiedBy>
  <cp:lastPrinted>2026-03-09T04:47:05Z</cp:lastPrinted>
  <dcterms:created xsi:type="dcterms:W3CDTF">2026-02-23T07:44:20Z</dcterms:created>
  <dcterms:modified xsi:type="dcterms:W3CDTF">2026-03-16T08:34:52Z</dcterms:modified>
  <cp:category/>
</cp:coreProperties>
</file>