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2064sv0fs002\NET_DATA\04_【財政】\03 決算\26 財政状況資料集\財政状況資料集【H24～】\R6（R5決算）\07_チェック後資料集\"/>
    </mc:Choice>
  </mc:AlternateContent>
  <xr:revisionPtr revIDLastSave="0" documentId="13_ncr:1_{D85070E5-8341-4059-88A1-D0600CEE5FB2}" xr6:coauthVersionLast="47" xr6:coauthVersionMax="47" xr10:uidLastSave="{00000000-0000-0000-0000-000000000000}"/>
  <bookViews>
    <workbookView xWindow="28680" yWindow="-120" windowWidth="29040" windowHeight="1599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C37" i="10"/>
  <c r="CO36" i="10"/>
  <c r="BE36" i="10"/>
  <c r="AM36" i="10"/>
  <c r="C36" i="10"/>
  <c r="CO35" i="10"/>
  <c r="BE35" i="10"/>
  <c r="AM35" i="10"/>
  <c r="C35" i="10"/>
  <c r="CO34" i="10"/>
  <c r="BE34" i="10"/>
  <c r="C34" i="10"/>
  <c r="U34" i="10" l="1"/>
  <c r="AM34" i="10" s="1"/>
  <c r="U35" i="10"/>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alcChain>
</file>

<file path=xl/sharedStrings.xml><?xml version="1.0" encoding="utf-8"?>
<sst xmlns="http://schemas.openxmlformats.org/spreadsheetml/2006/main" count="1098" uniqueCount="551">
  <si>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</si>
  <si>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</si>
  <si>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</si>
  <si>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</si>
  <si>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</si>
  <si>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</si>
  <si>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</si>
  <si>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</si>
  <si>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</si>
  <si>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</si>
  <si>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</si>
  <si>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</si>
  <si>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</si>
  <si>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</si>
  <si>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</si>
  <si>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</si>
  <si>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</si>
  <si>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</si>
  <si>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</si>
  <si>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</si>
  <si>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</si>
  <si>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</si>
  <si>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</si>
  <si>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</si>
  <si>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</si>
  <si>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</si>
  <si>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</si>
  <si>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</si>
  <si>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</si>
  <si>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</si>
  <si>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</si>
  <si>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</si>
  <si>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</si>
  <si>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</si>
  <si>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</si>
  <si>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</si>
  <si>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</si>
  <si>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</si>
  <si>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</si>
  <si>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</si>
  <si>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</si>
  <si>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</si>
  <si>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</si>
  <si>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</si>
  <si>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</si>
  <si>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</si>
  <si>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</si>
  <si>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</si>
  <si>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</si>
  <si>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</si>
  <si>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</si>
  <si>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</si>
  <si>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</si>
  <si>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</si>
  <si>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</si>
  <si>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</si>
  <si>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</si>
  <si>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</si>
  <si>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</si>
  <si>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</si>
  <si>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</si>
  <si>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</si>
  <si>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</si>
  <si>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</si>
  <si>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</si>
  <si>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</si>
  <si>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</si>
  <si>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</si>
  <si>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</si>
  <si>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</si>
  <si>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</si>
  <si>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</si>
  <si>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</si>
  <si>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</si>
  <si>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</si>
  <si>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</si>
  <si>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</si>
  <si>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</si>
  <si>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</si>
  <si>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</si>
  <si>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</si>
  <si>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Ⅳ－２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</si>
  <si>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</si>
  <si>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</si>
  <si>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</si>
  <si>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</si>
  <si>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</si>
  <si>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</si>
  <si>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</si>
  <si>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</si>
  <si>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</si>
  <si>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</si>
  <si>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</si>
  <si>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</si>
  <si>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忠岡町</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</si>
  <si>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</si>
  <si>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</si>
  <si>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</si>
  <si>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</si>
  <si>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</si>
  <si>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</si>
  <si>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</si>
  <si>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</si>
  <si>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</si>
  <si>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</si>
  <si>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</si>
  <si>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</si>
  <si>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</si>
  <si>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</si>
  <si>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</si>
  <si>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</si>
  <si>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</si>
  <si>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</si>
  <si>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</si>
  <si>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</si>
  <si>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</si>
  <si>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</si>
  <si>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</si>
  <si>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-4.2</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</si>
  <si>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</si>
  <si>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</si>
  <si>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</si>
  <si>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</si>
  <si>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</si>
  <si>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</si>
  <si>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</si>
  <si>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</si>
  <si>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</si>
  <si>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</si>
  <si>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</si>
  <si>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</si>
  <si>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</si>
  <si>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</si>
  <si>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</si>
  <si>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</si>
  <si>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</si>
  <si>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</si>
  <si>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</si>
  <si>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</si>
  <si>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</si>
  <si>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</si>
  <si>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</si>
  <si>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6"/>
  </si>
  <si>
    <t>うち日本人(％)</t>
    <phoneticPr fontId="5"/>
  </si>
  <si>
    <t>-0.9</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</si>
  <si>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</si>
  <si>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</si>
  <si>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</si>
  <si>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</si>
  <si>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</si>
  <si>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</si>
  <si>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</si>
  <si>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</si>
  <si>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</si>
  <si>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</si>
  <si>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</si>
  <si>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</si>
  <si>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</si>
  <si>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</si>
  <si>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</si>
  <si>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</si>
  <si>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</si>
  <si>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</si>
  <si>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</si>
  <si>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</si>
  <si>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</si>
  <si>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</si>
  <si>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</si>
  <si>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</si>
  <si>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</si>
  <si>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</si>
  <si>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</si>
  <si>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</si>
  <si>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</si>
  <si>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</si>
  <si>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</si>
  <si>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</si>
  <si>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</si>
  <si>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</si>
  <si>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</si>
  <si>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</si>
  <si>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</si>
  <si>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</si>
  <si>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</si>
  <si>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</si>
  <si>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</si>
  <si>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</si>
  <si>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</si>
  <si>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</si>
  <si>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</si>
  <si>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</si>
  <si>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</si>
  <si>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</si>
  <si>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</si>
  <si>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</si>
  <si>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</si>
  <si>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</si>
  <si>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</si>
  <si>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</si>
  <si>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</si>
  <si>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</si>
  <si>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</si>
  <si>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</si>
  <si>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大阪府忠岡町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</si>
  <si>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</si>
  <si>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</si>
  <si>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</si>
  <si>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</si>
  <si>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</si>
  <si>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</si>
  <si>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</si>
  <si>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</si>
  <si>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</si>
  <si>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</si>
  <si>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</si>
  <si>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</si>
  <si>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</si>
  <si>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</si>
  <si>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</si>
  <si>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</si>
  <si>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</si>
  <si>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</si>
  <si>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</si>
  <si>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</si>
  <si>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</si>
  <si>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</si>
  <si>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</si>
  <si>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</si>
  <si>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</si>
  <si>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</si>
  <si>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</si>
  <si>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</si>
  <si>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</si>
  <si>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</si>
  <si>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</si>
  <si>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</si>
  <si>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</si>
  <si>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</si>
  <si>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</si>
  <si>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</si>
  <si>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</si>
  <si>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</si>
  <si>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</si>
  <si>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</si>
  <si>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</si>
  <si>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</si>
  <si>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</si>
  <si>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</si>
  <si>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</si>
  <si>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</si>
  <si>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</si>
  <si>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</si>
  <si>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</si>
  <si>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</si>
  <si>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</si>
  <si>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</si>
  <si>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</si>
  <si>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</si>
  <si>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</si>
  <si>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</si>
  <si>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</si>
  <si>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</si>
  <si>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</si>
  <si>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</si>
  <si>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</si>
  <si>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</si>
  <si>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</si>
  <si>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</si>
  <si>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</si>
  <si>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</si>
  <si>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</si>
  <si>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</si>
  <si>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</si>
  <si>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</si>
  <si>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</si>
  <si>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</si>
  <si>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</si>
  <si>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</si>
  <si>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</si>
  <si>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</si>
  <si>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</si>
  <si>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</si>
  <si>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</si>
  <si>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</si>
  <si>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</si>
  <si>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</si>
  <si>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</si>
  <si>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</si>
  <si>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</si>
  <si>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</si>
  <si>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</si>
  <si>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</si>
  <si>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</si>
  <si>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</si>
  <si>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</si>
  <si>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</si>
  <si>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</si>
  <si>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</si>
  <si>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</si>
  <si>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</si>
  <si>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</si>
  <si>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</si>
  <si>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</si>
  <si>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</si>
  <si>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</si>
  <si>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</si>
  <si>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</si>
  <si>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</si>
  <si>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</si>
  <si>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</si>
  <si>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</si>
  <si>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</si>
  <si>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</si>
  <si>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</si>
  <si>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</si>
  <si>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</si>
  <si>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</si>
  <si>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</si>
  <si>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</si>
  <si>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</si>
  <si>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</si>
  <si>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</si>
  <si>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</si>
  <si>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</si>
  <si>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</si>
  <si>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</si>
  <si>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</si>
  <si>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</si>
  <si>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</si>
  <si>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</si>
  <si>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</si>
  <si>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</si>
  <si>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</si>
  <si>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</si>
  <si>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</si>
  <si>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</si>
  <si>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</si>
  <si>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</si>
  <si>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</si>
  <si>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</si>
  <si>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</si>
  <si>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</si>
  <si>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</si>
  <si>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</si>
  <si>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</si>
  <si>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</si>
  <si>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</si>
  <si>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</si>
  <si>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</si>
  <si>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</si>
  <si>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</si>
  <si>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</si>
  <si>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</si>
  <si>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</si>
  <si>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大阪府忠岡町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</si>
  <si>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</si>
  <si>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</si>
  <si>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</si>
  <si>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</si>
  <si>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</si>
  <si>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</si>
  <si>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</si>
  <si>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</si>
  <si>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</si>
  <si>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</si>
  <si>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</si>
  <si>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</si>
  <si>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</si>
  <si>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</si>
  <si>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</si>
  <si>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</si>
  <si>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</si>
  <si>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</si>
  <si>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</si>
  <si>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</si>
  <si>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</si>
  <si>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</si>
  <si>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</si>
  <si>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</si>
  <si>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</si>
  <si>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</si>
  <si>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</si>
  <si>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</si>
  <si>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</si>
  <si>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</si>
  <si>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</si>
  <si>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</si>
  <si>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</si>
  <si>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</si>
  <si>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介護保険特別会計</t>
    <phoneticPr fontId="5"/>
  </si>
  <si>
    <t>後期高齢者医療特別会計</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</si>
  <si>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</si>
  <si>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</si>
  <si>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</si>
  <si>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</si>
  <si>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</si>
  <si>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</si>
  <si>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</si>
  <si>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</si>
  <si>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</si>
  <si>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</si>
  <si>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</si>
  <si>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</si>
  <si>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</si>
  <si>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</si>
  <si>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</si>
  <si>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</si>
  <si>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</si>
  <si>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</si>
  <si>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</si>
  <si>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</si>
  <si>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</si>
  <si>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</si>
  <si>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</si>
  <si>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</si>
  <si>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</si>
  <si>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</si>
  <si>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</si>
  <si>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</si>
  <si>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</si>
  <si>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</si>
  <si>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</si>
  <si>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</si>
  <si>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</si>
  <si>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</si>
  <si>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</si>
  <si>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</si>
  <si>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</si>
  <si>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</si>
  <si>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</si>
  <si>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</si>
  <si>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</si>
  <si>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</si>
  <si>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</si>
  <si>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</si>
  <si>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</si>
  <si>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</si>
  <si>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</si>
  <si>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</si>
  <si>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</si>
  <si>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</si>
  <si>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</si>
  <si>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</si>
  <si>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</si>
  <si>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</si>
  <si>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</si>
  <si>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</si>
  <si>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</si>
  <si>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</si>
  <si>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</si>
  <si>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</si>
  <si>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</si>
  <si>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</si>
  <si>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</si>
  <si>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</si>
  <si>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</si>
  <si>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</si>
  <si>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</si>
  <si>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</si>
  <si>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</si>
  <si>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</si>
  <si>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</si>
  <si>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</si>
  <si>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</si>
  <si>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</si>
  <si>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</si>
  <si>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</si>
  <si>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</si>
  <si>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</si>
  <si>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</si>
  <si>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</si>
  <si>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</si>
  <si>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</si>
  <si>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</si>
  <si>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</si>
  <si>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</si>
  <si>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</si>
  <si>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</si>
  <si>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</si>
  <si>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</si>
  <si>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</si>
  <si>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</si>
  <si>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</si>
  <si>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</si>
  <si>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</si>
  <si>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</si>
  <si>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</si>
  <si>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</si>
  <si>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</si>
  <si>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</si>
  <si>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</si>
  <si>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</si>
  <si>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</si>
  <si>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</si>
  <si>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</si>
  <si>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</si>
  <si>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</si>
  <si>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</si>
  <si>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</si>
  <si>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</si>
  <si>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</si>
  <si>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</si>
  <si>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</si>
  <si>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</si>
  <si>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</si>
  <si>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</si>
  <si>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</si>
  <si>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</si>
  <si>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</si>
  <si>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</si>
  <si>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</si>
  <si>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</si>
  <si>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</si>
  <si>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</si>
  <si>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</si>
  <si>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</si>
  <si>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</si>
  <si>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</si>
  <si>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</si>
  <si>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</si>
  <si>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</si>
  <si>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</si>
  <si>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</si>
  <si>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</si>
  <si>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</si>
  <si>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</si>
  <si>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</si>
  <si>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</si>
  <si>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下水道事業会計</t>
  </si>
  <si>
    <t>一般会計</t>
  </si>
  <si>
    <t>介護保険特別会計</t>
  </si>
  <si>
    <t>後期高齢者医療特別会計</t>
  </si>
  <si>
    <t>国民健康保険事業勘定特別会計</t>
  </si>
  <si>
    <t>その他会計（赤字）</t>
  </si>
  <si>
    <t>その他会計（黒字）</t>
  </si>
  <si>
    <t>R01</t>
    <phoneticPr fontId="5"/>
  </si>
  <si>
    <t>R02</t>
    <phoneticPr fontId="5"/>
  </si>
  <si>
    <t>R03</t>
    <phoneticPr fontId="5"/>
  </si>
  <si>
    <t>R04</t>
    <phoneticPr fontId="5"/>
  </si>
  <si>
    <t>R05</t>
    <phoneticPr fontId="5"/>
  </si>
  <si>
    <t>-</t>
    <phoneticPr fontId="2"/>
  </si>
  <si>
    <t>大阪府後期高齢者医療広域連合
（後期高齢者医療特別会計）</t>
  </si>
  <si>
    <t>大阪広域水道企業団水道事業会計（水道用水供給事業）</t>
  </si>
  <si>
    <t>大阪広域水道企業団（工業用水道事業会計）</t>
  </si>
  <si>
    <t>大阪府後期高齢者医療広域連合
（一般会計）</t>
    <rPh sb="0" eb="3">
      <t>オオサカフ</t>
    </rPh>
    <rPh sb="3" eb="5">
      <t>コウキ</t>
    </rPh>
    <rPh sb="5" eb="8">
      <t>コウレイシャ</t>
    </rPh>
    <rPh sb="8" eb="10">
      <t>イリョウ</t>
    </rPh>
    <rPh sb="10" eb="12">
      <t>コウイキ</t>
    </rPh>
    <rPh sb="12" eb="14">
      <t>レンゴウ</t>
    </rPh>
    <rPh sb="16" eb="18">
      <t>イッパン</t>
    </rPh>
    <rPh sb="18" eb="20">
      <t>カイケイ</t>
    </rPh>
    <phoneticPr fontId="28"/>
  </si>
  <si>
    <t>大阪広域水道企業団水道事業会計（市町村域水道事業）</t>
    <rPh sb="16" eb="19">
      <t>シチョウソン</t>
    </rPh>
    <rPh sb="19" eb="20">
      <t>イキ</t>
    </rPh>
    <rPh sb="20" eb="22">
      <t>スイドウ</t>
    </rPh>
    <rPh sb="22" eb="24">
      <t>ジギョウ</t>
    </rPh>
    <phoneticPr fontId="10"/>
  </si>
  <si>
    <t>愛の福祉基金</t>
    <rPh sb="0" eb="1">
      <t>アイ</t>
    </rPh>
    <rPh sb="2" eb="6">
      <t>フクシキキン</t>
    </rPh>
    <phoneticPr fontId="2"/>
  </si>
  <si>
    <t>国際交流基金</t>
    <rPh sb="0" eb="4">
      <t>コクサイコウリュウ</t>
    </rPh>
    <rPh sb="4" eb="6">
      <t>キキン</t>
    </rPh>
    <phoneticPr fontId="2"/>
  </si>
  <si>
    <t>教育振興基金</t>
    <rPh sb="0" eb="6">
      <t>キョウイクシンコウキキン</t>
    </rPh>
    <phoneticPr fontId="2"/>
  </si>
  <si>
    <t>忠岡町新型コロナウイルス感染症対策利子補給基金</t>
    <rPh sb="0" eb="3">
      <t>タダオカチョウ</t>
    </rPh>
    <rPh sb="3" eb="5">
      <t>シンガタ</t>
    </rPh>
    <rPh sb="12" eb="15">
      <t>カンセンショウ</t>
    </rPh>
    <rPh sb="15" eb="17">
      <t>タイサク</t>
    </rPh>
    <rPh sb="17" eb="21">
      <t>リシホキュウ</t>
    </rPh>
    <rPh sb="21" eb="23">
      <t>キキン</t>
    </rPh>
    <phoneticPr fontId="2"/>
  </si>
  <si>
    <t>公共施設整備基金</t>
    <rPh sb="0" eb="4">
      <t>コウキョウシセツ</t>
    </rPh>
    <rPh sb="4" eb="8">
      <t>セイビキキン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</si>
</sst>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40"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2"/>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39" fillId="0" borderId="0">
      <alignment vertical="center"/>
    </xf>
    <xf numFmtId="0" fontId="39" fillId="0" borderId="0">
      <alignment vertical="center"/>
    </xf>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11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2">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5" xfId="20" xr:uid="{00000000-0005-0000-0000-000042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1" xr:uid="{00000000-0005-0000-0000-000043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F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87464</c:v>
                </c:pt>
                <c:pt idx="1">
                  <c:v>96248</c:v>
                </c:pt>
                <c:pt idx="2">
                  <c:v>76413</c:v>
                </c:pt>
                <c:pt idx="3">
                  <c:v>66481</c:v>
                </c:pt>
                <c:pt idx="4">
                  <c:v>67825</c:v>
                </c:pt>
              </c:numCache>
            </c:numRef>
          </c:val>
          <c:smooth val="0"/>
          <c:extLst>
            <c:ext xmlns:c16="http://schemas.microsoft.com/office/drawing/2014/chart" uri="{C3380CC4-5D6E-409C-BE32-E72D297353CC}">
              <c16:uniqueId val="{00000000-72FB-4F63-8C73-D489B8CD376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5772</c:v>
                </c:pt>
                <c:pt idx="1">
                  <c:v>36795</c:v>
                </c:pt>
                <c:pt idx="2">
                  <c:v>38741</c:v>
                </c:pt>
                <c:pt idx="3">
                  <c:v>46786</c:v>
                </c:pt>
                <c:pt idx="4">
                  <c:v>73681</c:v>
                </c:pt>
              </c:numCache>
            </c:numRef>
          </c:val>
          <c:smooth val="0"/>
          <c:extLst>
            <c:ext xmlns:c16="http://schemas.microsoft.com/office/drawing/2014/chart" uri="{C3380CC4-5D6E-409C-BE32-E72D297353CC}">
              <c16:uniqueId val="{00000001-72FB-4F63-8C73-D489B8CD376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0.47</c:v>
                </c:pt>
                <c:pt idx="1">
                  <c:v>0.23</c:v>
                </c:pt>
                <c:pt idx="2">
                  <c:v>12.06</c:v>
                </c:pt>
                <c:pt idx="3">
                  <c:v>8.0299999999999994</c:v>
                </c:pt>
                <c:pt idx="4">
                  <c:v>2.3199999999999998</c:v>
                </c:pt>
              </c:numCache>
            </c:numRef>
          </c:val>
          <c:extLst>
            <c:ext xmlns:c16="http://schemas.microsoft.com/office/drawing/2014/chart" uri="{C3380CC4-5D6E-409C-BE32-E72D297353CC}">
              <c16:uniqueId val="{00000000-A5A7-408F-BACC-400D012F8DF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9.56</c:v>
                </c:pt>
                <c:pt idx="1">
                  <c:v>13.58</c:v>
                </c:pt>
                <c:pt idx="2">
                  <c:v>14.43</c:v>
                </c:pt>
                <c:pt idx="3">
                  <c:v>28.06</c:v>
                </c:pt>
                <c:pt idx="4">
                  <c:v>37.08</c:v>
                </c:pt>
              </c:numCache>
            </c:numRef>
          </c:val>
          <c:extLst>
            <c:ext xmlns:c16="http://schemas.microsoft.com/office/drawing/2014/chart" uri="{C3380CC4-5D6E-409C-BE32-E72D297353CC}">
              <c16:uniqueId val="{00000001-A5A7-408F-BACC-400D012F8DF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0.57999999999999996</c:v>
                </c:pt>
                <c:pt idx="1">
                  <c:v>4.01</c:v>
                </c:pt>
                <c:pt idx="2">
                  <c:v>13.31</c:v>
                </c:pt>
                <c:pt idx="3">
                  <c:v>9.49</c:v>
                </c:pt>
                <c:pt idx="4">
                  <c:v>4.13</c:v>
                </c:pt>
              </c:numCache>
            </c:numRef>
          </c:val>
          <c:smooth val="0"/>
          <c:extLst>
            <c:ext xmlns:c16="http://schemas.microsoft.com/office/drawing/2014/chart" uri="{C3380CC4-5D6E-409C-BE32-E72D297353CC}">
              <c16:uniqueId val="{00000002-A5A7-408F-BACC-400D012F8DF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FE0-4550-BD51-3E111E48941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FE0-4550-BD51-3E111E48941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0FE0-4550-BD51-3E111E48941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0FE0-4550-BD51-3E111E48941C}"/>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0FE0-4550-BD51-3E111E48941C}"/>
            </c:ext>
          </c:extLst>
        </c:ser>
        <c:ser>
          <c:idx val="5"/>
          <c:order val="5"/>
          <c:tx>
            <c:strRef>
              <c:f>データシート!$A$32</c:f>
              <c:strCache>
                <c:ptCount val="1"/>
                <c:pt idx="0">
                  <c:v>国民健康保険事業勘定特別会計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0.61</c:v>
                </c:pt>
                <c:pt idx="2">
                  <c:v>#N/A</c:v>
                </c:pt>
                <c:pt idx="3">
                  <c:v>0.5</c:v>
                </c:pt>
                <c:pt idx="4">
                  <c:v>#N/A</c:v>
                </c:pt>
                <c:pt idx="5">
                  <c:v>0.21</c:v>
                </c:pt>
                <c:pt idx="6">
                  <c:v>#N/A</c:v>
                </c:pt>
                <c:pt idx="7">
                  <c:v>0.13</c:v>
                </c:pt>
                <c:pt idx="8">
                  <c:v>#N/A</c:v>
                </c:pt>
                <c:pt idx="9">
                  <c:v>0.16</c:v>
                </c:pt>
              </c:numCache>
            </c:numRef>
          </c:val>
          <c:extLst>
            <c:ext xmlns:c16="http://schemas.microsoft.com/office/drawing/2014/chart" uri="{C3380CC4-5D6E-409C-BE32-E72D297353CC}">
              <c16:uniqueId val="{00000005-0FE0-4550-BD51-3E111E48941C}"/>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0.12</c:v>
                </c:pt>
                <c:pt idx="2">
                  <c:v>#N/A</c:v>
                </c:pt>
                <c:pt idx="3">
                  <c:v>0.09</c:v>
                </c:pt>
                <c:pt idx="4">
                  <c:v>#N/A</c:v>
                </c:pt>
                <c:pt idx="5">
                  <c:v>0.11</c:v>
                </c:pt>
                <c:pt idx="6">
                  <c:v>#N/A</c:v>
                </c:pt>
                <c:pt idx="7">
                  <c:v>0.23</c:v>
                </c:pt>
                <c:pt idx="8">
                  <c:v>#N/A</c:v>
                </c:pt>
                <c:pt idx="9">
                  <c:v>0.2</c:v>
                </c:pt>
              </c:numCache>
            </c:numRef>
          </c:val>
          <c:extLst>
            <c:ext xmlns:c16="http://schemas.microsoft.com/office/drawing/2014/chart" uri="{C3380CC4-5D6E-409C-BE32-E72D297353CC}">
              <c16:uniqueId val="{00000006-0FE0-4550-BD51-3E111E48941C}"/>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0.6</c:v>
                </c:pt>
                <c:pt idx="2">
                  <c:v>#N/A</c:v>
                </c:pt>
                <c:pt idx="3">
                  <c:v>1.42</c:v>
                </c:pt>
                <c:pt idx="4">
                  <c:v>#N/A</c:v>
                </c:pt>
                <c:pt idx="5">
                  <c:v>0.43</c:v>
                </c:pt>
                <c:pt idx="6">
                  <c:v>#N/A</c:v>
                </c:pt>
                <c:pt idx="7">
                  <c:v>1.1100000000000001</c:v>
                </c:pt>
                <c:pt idx="8">
                  <c:v>#N/A</c:v>
                </c:pt>
                <c:pt idx="9">
                  <c:v>1.1200000000000001</c:v>
                </c:pt>
              </c:numCache>
            </c:numRef>
          </c:val>
          <c:extLst>
            <c:ext xmlns:c16="http://schemas.microsoft.com/office/drawing/2014/chart" uri="{C3380CC4-5D6E-409C-BE32-E72D297353CC}">
              <c16:uniqueId val="{00000007-0FE0-4550-BD51-3E111E48941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0.47</c:v>
                </c:pt>
                <c:pt idx="2">
                  <c:v>#N/A</c:v>
                </c:pt>
                <c:pt idx="3">
                  <c:v>0.23</c:v>
                </c:pt>
                <c:pt idx="4">
                  <c:v>#N/A</c:v>
                </c:pt>
                <c:pt idx="5">
                  <c:v>12.06</c:v>
                </c:pt>
                <c:pt idx="6">
                  <c:v>#N/A</c:v>
                </c:pt>
                <c:pt idx="7">
                  <c:v>8.0299999999999994</c:v>
                </c:pt>
                <c:pt idx="8">
                  <c:v>#N/A</c:v>
                </c:pt>
                <c:pt idx="9">
                  <c:v>2.3199999999999998</c:v>
                </c:pt>
              </c:numCache>
            </c:numRef>
          </c:val>
          <c:extLst>
            <c:ext xmlns:c16="http://schemas.microsoft.com/office/drawing/2014/chart" uri="{C3380CC4-5D6E-409C-BE32-E72D297353CC}">
              <c16:uniqueId val="{00000008-0FE0-4550-BD51-3E111E48941C}"/>
            </c:ext>
          </c:extLst>
        </c:ser>
        <c:ser>
          <c:idx val="9"/>
          <c:order val="9"/>
          <c:tx>
            <c:strRef>
              <c:f>データシート!$A$36</c:f>
              <c:strCache>
                <c:ptCount val="1"/>
                <c:pt idx="0">
                  <c:v>下水道事業会計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0</c:v>
                </c:pt>
                <c:pt idx="1">
                  <c:v>0</c:v>
                </c:pt>
                <c:pt idx="2">
                  <c:v>#N/A</c:v>
                </c:pt>
                <c:pt idx="3">
                  <c:v>0</c:v>
                </c:pt>
                <c:pt idx="4">
                  <c:v>#N/A</c:v>
                </c:pt>
                <c:pt idx="5">
                  <c:v>0.94</c:v>
                </c:pt>
                <c:pt idx="6">
                  <c:v>#N/A</c:v>
                </c:pt>
                <c:pt idx="7">
                  <c:v>2.02</c:v>
                </c:pt>
                <c:pt idx="8">
                  <c:v>#N/A</c:v>
                </c:pt>
                <c:pt idx="9">
                  <c:v>3.38</c:v>
                </c:pt>
              </c:numCache>
            </c:numRef>
          </c:val>
          <c:extLst>
            <c:ext xmlns:c16="http://schemas.microsoft.com/office/drawing/2014/chart" uri="{C3380CC4-5D6E-409C-BE32-E72D297353CC}">
              <c16:uniqueId val="{00000009-0FE0-4550-BD51-3E111E48941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836</c:v>
                </c:pt>
                <c:pt idx="5">
                  <c:v>813</c:v>
                </c:pt>
                <c:pt idx="8">
                  <c:v>785</c:v>
                </c:pt>
                <c:pt idx="11">
                  <c:v>794</c:v>
                </c:pt>
                <c:pt idx="14">
                  <c:v>784</c:v>
                </c:pt>
              </c:numCache>
            </c:numRef>
          </c:val>
          <c:extLst>
            <c:ext xmlns:c16="http://schemas.microsoft.com/office/drawing/2014/chart" uri="{C3380CC4-5D6E-409C-BE32-E72D297353CC}">
              <c16:uniqueId val="{00000000-2BD8-4F01-81CA-C0AFBE50D3F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BD8-4F01-81CA-C0AFBE50D3F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2BD8-4F01-81CA-C0AFBE50D3F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BD8-4F01-81CA-C0AFBE50D3F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390</c:v>
                </c:pt>
                <c:pt idx="3">
                  <c:v>324</c:v>
                </c:pt>
                <c:pt idx="6">
                  <c:v>271</c:v>
                </c:pt>
                <c:pt idx="9">
                  <c:v>242</c:v>
                </c:pt>
                <c:pt idx="12">
                  <c:v>243</c:v>
                </c:pt>
              </c:numCache>
            </c:numRef>
          </c:val>
          <c:extLst>
            <c:ext xmlns:c16="http://schemas.microsoft.com/office/drawing/2014/chart" uri="{C3380CC4-5D6E-409C-BE32-E72D297353CC}">
              <c16:uniqueId val="{00000004-2BD8-4F01-81CA-C0AFBE50D3F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BD8-4F01-81CA-C0AFBE50D3F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BD8-4F01-81CA-C0AFBE50D3F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724</c:v>
                </c:pt>
                <c:pt idx="3">
                  <c:v>755</c:v>
                </c:pt>
                <c:pt idx="6">
                  <c:v>759</c:v>
                </c:pt>
                <c:pt idx="9">
                  <c:v>748</c:v>
                </c:pt>
                <c:pt idx="12">
                  <c:v>769</c:v>
                </c:pt>
              </c:numCache>
            </c:numRef>
          </c:val>
          <c:extLst>
            <c:ext xmlns:c16="http://schemas.microsoft.com/office/drawing/2014/chart" uri="{C3380CC4-5D6E-409C-BE32-E72D297353CC}">
              <c16:uniqueId val="{00000007-2BD8-4F01-81CA-C0AFBE50D3F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278</c:v>
                </c:pt>
                <c:pt idx="2">
                  <c:v>#N/A</c:v>
                </c:pt>
                <c:pt idx="3">
                  <c:v>#N/A</c:v>
                </c:pt>
                <c:pt idx="4">
                  <c:v>266</c:v>
                </c:pt>
                <c:pt idx="5">
                  <c:v>#N/A</c:v>
                </c:pt>
                <c:pt idx="6">
                  <c:v>#N/A</c:v>
                </c:pt>
                <c:pt idx="7">
                  <c:v>245</c:v>
                </c:pt>
                <c:pt idx="8">
                  <c:v>#N/A</c:v>
                </c:pt>
                <c:pt idx="9">
                  <c:v>#N/A</c:v>
                </c:pt>
                <c:pt idx="10">
                  <c:v>196</c:v>
                </c:pt>
                <c:pt idx="11">
                  <c:v>#N/A</c:v>
                </c:pt>
                <c:pt idx="12">
                  <c:v>#N/A</c:v>
                </c:pt>
                <c:pt idx="13">
                  <c:v>228</c:v>
                </c:pt>
                <c:pt idx="14">
                  <c:v>#N/A</c:v>
                </c:pt>
              </c:numCache>
            </c:numRef>
          </c:val>
          <c:smooth val="0"/>
          <c:extLst>
            <c:ext xmlns:c16="http://schemas.microsoft.com/office/drawing/2014/chart" uri="{C3380CC4-5D6E-409C-BE32-E72D297353CC}">
              <c16:uniqueId val="{00000008-2BD8-4F01-81CA-C0AFBE50D3F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7455</c:v>
                </c:pt>
                <c:pt idx="5">
                  <c:v>7372</c:v>
                </c:pt>
                <c:pt idx="8">
                  <c:v>7188</c:v>
                </c:pt>
                <c:pt idx="11">
                  <c:v>6943</c:v>
                </c:pt>
                <c:pt idx="14">
                  <c:v>6580</c:v>
                </c:pt>
              </c:numCache>
            </c:numRef>
          </c:val>
          <c:extLst>
            <c:ext xmlns:c16="http://schemas.microsoft.com/office/drawing/2014/chart" uri="{C3380CC4-5D6E-409C-BE32-E72D297353CC}">
              <c16:uniqueId val="{00000000-4B30-48E6-9C05-6E030708D76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1855</c:v>
                </c:pt>
                <c:pt idx="5">
                  <c:v>2065</c:v>
                </c:pt>
                <c:pt idx="8">
                  <c:v>1374</c:v>
                </c:pt>
                <c:pt idx="11">
                  <c:v>1055</c:v>
                </c:pt>
                <c:pt idx="14">
                  <c:v>820</c:v>
                </c:pt>
              </c:numCache>
            </c:numRef>
          </c:val>
          <c:extLst>
            <c:ext xmlns:c16="http://schemas.microsoft.com/office/drawing/2014/chart" uri="{C3380CC4-5D6E-409C-BE32-E72D297353CC}">
              <c16:uniqueId val="{00000001-4B30-48E6-9C05-6E030708D76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815</c:v>
                </c:pt>
                <c:pt idx="5">
                  <c:v>1131</c:v>
                </c:pt>
                <c:pt idx="8">
                  <c:v>1265</c:v>
                </c:pt>
                <c:pt idx="11">
                  <c:v>1824</c:v>
                </c:pt>
                <c:pt idx="14">
                  <c:v>2193</c:v>
                </c:pt>
              </c:numCache>
            </c:numRef>
          </c:val>
          <c:extLst>
            <c:ext xmlns:c16="http://schemas.microsoft.com/office/drawing/2014/chart" uri="{C3380CC4-5D6E-409C-BE32-E72D297353CC}">
              <c16:uniqueId val="{00000002-4B30-48E6-9C05-6E030708D76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B30-48E6-9C05-6E030708D76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B30-48E6-9C05-6E030708D76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B30-48E6-9C05-6E030708D76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977</c:v>
                </c:pt>
                <c:pt idx="3">
                  <c:v>974</c:v>
                </c:pt>
                <c:pt idx="6">
                  <c:v>931</c:v>
                </c:pt>
                <c:pt idx="9">
                  <c:v>977</c:v>
                </c:pt>
                <c:pt idx="12">
                  <c:v>1028</c:v>
                </c:pt>
              </c:numCache>
            </c:numRef>
          </c:val>
          <c:extLst>
            <c:ext xmlns:c16="http://schemas.microsoft.com/office/drawing/2014/chart" uri="{C3380CC4-5D6E-409C-BE32-E72D297353CC}">
              <c16:uniqueId val="{00000006-4B30-48E6-9C05-6E030708D76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4B30-48E6-9C05-6E030708D76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3901</c:v>
                </c:pt>
                <c:pt idx="3">
                  <c:v>3568</c:v>
                </c:pt>
                <c:pt idx="6">
                  <c:v>3101</c:v>
                </c:pt>
                <c:pt idx="9">
                  <c:v>2441</c:v>
                </c:pt>
                <c:pt idx="12">
                  <c:v>1986</c:v>
                </c:pt>
              </c:numCache>
            </c:numRef>
          </c:val>
          <c:extLst>
            <c:ext xmlns:c16="http://schemas.microsoft.com/office/drawing/2014/chart" uri="{C3380CC4-5D6E-409C-BE32-E72D297353CC}">
              <c16:uniqueId val="{00000008-4B30-48E6-9C05-6E030708D76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4B30-48E6-9C05-6E030708D76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7428</c:v>
                </c:pt>
                <c:pt idx="3">
                  <c:v>7546</c:v>
                </c:pt>
                <c:pt idx="6">
                  <c:v>7462</c:v>
                </c:pt>
                <c:pt idx="9">
                  <c:v>7221</c:v>
                </c:pt>
                <c:pt idx="12">
                  <c:v>7298</c:v>
                </c:pt>
              </c:numCache>
            </c:numRef>
          </c:val>
          <c:extLst>
            <c:ext xmlns:c16="http://schemas.microsoft.com/office/drawing/2014/chart" uri="{C3380CC4-5D6E-409C-BE32-E72D297353CC}">
              <c16:uniqueId val="{0000000A-4B30-48E6-9C05-6E030708D76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2181</c:v>
                </c:pt>
                <c:pt idx="2">
                  <c:v>#N/A</c:v>
                </c:pt>
                <c:pt idx="3">
                  <c:v>#N/A</c:v>
                </c:pt>
                <c:pt idx="4">
                  <c:v>1520</c:v>
                </c:pt>
                <c:pt idx="5">
                  <c:v>#N/A</c:v>
                </c:pt>
                <c:pt idx="6">
                  <c:v>#N/A</c:v>
                </c:pt>
                <c:pt idx="7">
                  <c:v>1666</c:v>
                </c:pt>
                <c:pt idx="8">
                  <c:v>#N/A</c:v>
                </c:pt>
                <c:pt idx="9">
                  <c:v>#N/A</c:v>
                </c:pt>
                <c:pt idx="10">
                  <c:v>817</c:v>
                </c:pt>
                <c:pt idx="11">
                  <c:v>#N/A</c:v>
                </c:pt>
                <c:pt idx="12">
                  <c:v>#N/A</c:v>
                </c:pt>
                <c:pt idx="13">
                  <c:v>718</c:v>
                </c:pt>
                <c:pt idx="14">
                  <c:v>#N/A</c:v>
                </c:pt>
              </c:numCache>
            </c:numRef>
          </c:val>
          <c:smooth val="0"/>
          <c:extLst>
            <c:ext xmlns:c16="http://schemas.microsoft.com/office/drawing/2014/chart" uri="{C3380CC4-5D6E-409C-BE32-E72D297353CC}">
              <c16:uniqueId val="{0000000B-4B30-48E6-9C05-6E030708D76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656</c:v>
                </c:pt>
                <c:pt idx="1">
                  <c:v>1269</c:v>
                </c:pt>
                <c:pt idx="2">
                  <c:v>1717</c:v>
                </c:pt>
              </c:numCache>
            </c:numRef>
          </c:val>
          <c:extLst>
            <c:ext xmlns:c16="http://schemas.microsoft.com/office/drawing/2014/chart" uri="{C3380CC4-5D6E-409C-BE32-E72D297353CC}">
              <c16:uniqueId val="{00000000-23CD-4688-8C3F-B8545AEC1A1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23CD-4688-8C3F-B8545AEC1A1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493</c:v>
                </c:pt>
                <c:pt idx="1">
                  <c:v>431</c:v>
                </c:pt>
                <c:pt idx="2">
                  <c:v>378</c:v>
                </c:pt>
              </c:numCache>
            </c:numRef>
          </c:val>
          <c:extLst>
            <c:ext xmlns:c16="http://schemas.microsoft.com/office/drawing/2014/chart" uri="{C3380CC4-5D6E-409C-BE32-E72D297353CC}">
              <c16:uniqueId val="{00000002-23CD-4688-8C3F-B8545AEC1A1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大阪府忠岡町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16,573
15,999
3.97
8,739,824
8,632,058
107,420
4,629,800
7,297,970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18.0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　財政力指数については、近年、横ばいで推移している。依然として法人が少ないなど、税基盤が脆弱であることに加え、人口減少や高齢化に伴い、厳しい状態が続いている。</a:t>
          </a:r>
          <a:endParaRPr lang="ja-JP" altLang="ja-JP" sz="14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　今後も少子高齢化が進む中、持続可能な行財政をめざすため財政運営基本方針の策定を検討していく。</a:t>
          </a:r>
          <a:endParaRPr lang="ja-JP" altLang="ja-JP" sz="1400">
            <a:solidFill>
              <a:schemeClr val="tx1"/>
            </a:solidFill>
            <a:effectLst/>
            <a:latin typeface="ＭＳ ゴシック" panose="020B0609070205080204" pitchFamily="49" charset="-128"/>
            <a:ea typeface="ＭＳ ゴシック" panose="020B0609070205080204" pitchFamily="49" charset="-128"/>
          </a:endParaRPr>
        </a:p>
        <a:p>
          <a:endParaRPr kumimoji="1" lang="ja-JP" altLang="en-US" sz="13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00233"/>
          <a:ext cx="0" cy="1528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13909</xdr:rowOff>
    </xdr:from>
    <xdr:to>
      <xdr:col>23</xdr:col>
      <xdr:colOff>133350</xdr:colOff>
      <xdr:row>42</xdr:row>
      <xdr:rowOff>36891</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214809"/>
          <a:ext cx="8382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141108</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170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169031</xdr:rowOff>
    </xdr:from>
    <xdr:to>
      <xdr:col>23</xdr:col>
      <xdr:colOff>184150</xdr:colOff>
      <xdr:row>42</xdr:row>
      <xdr:rowOff>99181</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2419</xdr:rowOff>
    </xdr:from>
    <xdr:to>
      <xdr:col>19</xdr:col>
      <xdr:colOff>133350</xdr:colOff>
      <xdr:row>42</xdr:row>
      <xdr:rowOff>13909</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203319"/>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169031</xdr:rowOff>
    </xdr:from>
    <xdr:to>
      <xdr:col>19</xdr:col>
      <xdr:colOff>184150</xdr:colOff>
      <xdr:row>42</xdr:row>
      <xdr:rowOff>99181</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83958</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2848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162378</xdr:rowOff>
    </xdr:from>
    <xdr:to>
      <xdr:col>15</xdr:col>
      <xdr:colOff>82550</xdr:colOff>
      <xdr:row>42</xdr:row>
      <xdr:rowOff>2419</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191828"/>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157541</xdr:rowOff>
    </xdr:from>
    <xdr:to>
      <xdr:col>15</xdr:col>
      <xdr:colOff>133350</xdr:colOff>
      <xdr:row>42</xdr:row>
      <xdr:rowOff>87691</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72468</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27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162378</xdr:rowOff>
    </xdr:from>
    <xdr:to>
      <xdr:col>11</xdr:col>
      <xdr:colOff>31750</xdr:colOff>
      <xdr:row>41</xdr:row>
      <xdr:rowOff>162378</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1918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134559</xdr:rowOff>
    </xdr:from>
    <xdr:to>
      <xdr:col>11</xdr:col>
      <xdr:colOff>82550</xdr:colOff>
      <xdr:row>42</xdr:row>
      <xdr:rowOff>64709</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49486</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25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60977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157541</xdr:rowOff>
    </xdr:from>
    <xdr:to>
      <xdr:col>23</xdr:col>
      <xdr:colOff>184150</xdr:colOff>
      <xdr:row>42</xdr:row>
      <xdr:rowOff>87691</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18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2618</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032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134559</xdr:rowOff>
    </xdr:from>
    <xdr:to>
      <xdr:col>19</xdr:col>
      <xdr:colOff>184150</xdr:colOff>
      <xdr:row>42</xdr:row>
      <xdr:rowOff>64709</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1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74886</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932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123069</xdr:rowOff>
    </xdr:from>
    <xdr:to>
      <xdr:col>15</xdr:col>
      <xdr:colOff>133350</xdr:colOff>
      <xdr:row>42</xdr:row>
      <xdr:rowOff>53219</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15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63396</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6921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111578</xdr:rowOff>
    </xdr:from>
    <xdr:to>
      <xdr:col>11</xdr:col>
      <xdr:colOff>82550</xdr:colOff>
      <xdr:row>42</xdr:row>
      <xdr:rowOff>41728</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51905</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690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111578</xdr:rowOff>
    </xdr:from>
    <xdr:to>
      <xdr:col>7</xdr:col>
      <xdr:colOff>31750</xdr:colOff>
      <xdr:row>42</xdr:row>
      <xdr:rowOff>41728</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51905</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690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令和</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5</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年度の経常収支比率は</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99.9</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％で、前年度（</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98.9</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％）と比べ</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1.0</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ポイント悪化した。</a:t>
          </a:r>
          <a:endParaRPr lang="ja-JP" altLang="ja-JP" sz="1400">
            <a:solidFill>
              <a:schemeClr val="tx1"/>
            </a:solidFill>
            <a:effectLst/>
            <a:latin typeface="ＭＳ ゴシック" panose="020B0609070205080204" pitchFamily="49" charset="-128"/>
            <a:ea typeface="ＭＳ ゴシック" panose="020B0609070205080204" pitchFamily="49" charset="-128"/>
          </a:endParaRPr>
        </a:p>
        <a:p>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これは、令和</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5</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年度において普通交付税が増加したものの、臨時財政対策債が減少したこと</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など</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によるものである。次年度以降においても、同水準の収入を確保できない、あるいは経費の圧縮がなされなければ、再び比率は悪化する可能性があり、予断を許さない状況である。</a:t>
          </a:r>
          <a:endParaRPr lang="ja-JP" altLang="ja-JP" sz="14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　今後は、税収の大幅な増加や新たな収入の確保が困難な中で、公共施設等の維持管理費など歳出の増加が見込まれることから、</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普通建設事業の抑制など、町財政に見合った適正な事業を実施し</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、経常経費の削減を図る。</a:t>
          </a:r>
          <a:endParaRPr lang="ja-JP" altLang="ja-JP" sz="1400">
            <a:solidFill>
              <a:schemeClr val="tx1"/>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a:extLst>
            <a:ext uri="{FF2B5EF4-FFF2-40B4-BE49-F238E27FC236}">
              <a16:creationId xmlns:a16="http://schemas.microsoft.com/office/drawing/2014/main" id="{00000000-0008-0000-0300-000081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82187</xdr:rowOff>
    </xdr:from>
    <xdr:to>
      <xdr:col>23</xdr:col>
      <xdr:colOff>133350</xdr:colOff>
      <xdr:row>66</xdr:row>
      <xdr:rowOff>27396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953000" y="10026287"/>
          <a:ext cx="0" cy="13168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170923</xdr:rowOff>
    </xdr:from>
    <xdr:ext cx="762000" cy="259045"/>
    <xdr:sp macro="" textlink="">
      <xdr:nvSpPr>
        <xdr:cNvPr id="131" name="財政構造の弾力性最小値テキスト">
          <a:extLst>
            <a:ext uri="{FF2B5EF4-FFF2-40B4-BE49-F238E27FC236}">
              <a16:creationId xmlns:a16="http://schemas.microsoft.com/office/drawing/2014/main" id="{00000000-0008-0000-0300-000083000000}"/>
            </a:ext>
          </a:extLst>
        </xdr:cNvPr>
        <xdr:cNvSpPr txBox="1"/>
      </xdr:nvSpPr>
      <xdr:spPr>
        <a:xfrm>
          <a:off x="5041900" y="11315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27396</xdr:rowOff>
    </xdr:from>
    <xdr:to>
      <xdr:col>24</xdr:col>
      <xdr:colOff>12700</xdr:colOff>
      <xdr:row>66</xdr:row>
      <xdr:rowOff>27396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1343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168564</xdr:rowOff>
    </xdr:from>
    <xdr:ext cx="762000" cy="259045"/>
    <xdr:sp macro="" textlink="">
      <xdr:nvSpPr>
        <xdr:cNvPr id="133" name="財政構造の弾力性最大値テキスト">
          <a:extLst>
            <a:ext uri="{FF2B5EF4-FFF2-40B4-BE49-F238E27FC236}">
              <a16:creationId xmlns:a16="http://schemas.microsoft.com/office/drawing/2014/main" id="{00000000-0008-0000-0300-000085000000}"/>
            </a:ext>
          </a:extLst>
        </xdr:cNvPr>
        <xdr:cNvSpPr txBox="1"/>
      </xdr:nvSpPr>
      <xdr:spPr>
        <a:xfrm>
          <a:off x="5041900" y="9769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82187</xdr:rowOff>
    </xdr:from>
    <xdr:to>
      <xdr:col>24</xdr:col>
      <xdr:colOff>12700</xdr:colOff>
      <xdr:row>58</xdr:row>
      <xdr:rowOff>82187</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10026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129903</xdr:rowOff>
    </xdr:from>
    <xdr:to>
      <xdr:col>23</xdr:col>
      <xdr:colOff>133350</xdr:colOff>
      <xdr:row>65</xdr:row>
      <xdr:rowOff>164374</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4114800" y="11274153"/>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90368</xdr:rowOff>
    </xdr:from>
    <xdr:ext cx="762000" cy="259045"/>
    <xdr:sp macro="" textlink="">
      <xdr:nvSpPr>
        <xdr:cNvPr id="136" name="財政構造の弾力性平均値テキスト">
          <a:extLst>
            <a:ext uri="{FF2B5EF4-FFF2-40B4-BE49-F238E27FC236}">
              <a16:creationId xmlns:a16="http://schemas.microsoft.com/office/drawing/2014/main" id="{00000000-0008-0000-0300-000088000000}"/>
            </a:ext>
          </a:extLst>
        </xdr:cNvPr>
        <xdr:cNvSpPr txBox="1"/>
      </xdr:nvSpPr>
      <xdr:spPr>
        <a:xfrm>
          <a:off x="5041900" y="107202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73841</xdr:rowOff>
    </xdr:from>
    <xdr:to>
      <xdr:col>23</xdr:col>
      <xdr:colOff>184150</xdr:colOff>
      <xdr:row>64</xdr:row>
      <xdr:rowOff>3991</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902200" y="1087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12700</xdr:rowOff>
    </xdr:from>
    <xdr:to>
      <xdr:col>19</xdr:col>
      <xdr:colOff>133350</xdr:colOff>
      <xdr:row>65</xdr:row>
      <xdr:rowOff>129903</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3225800" y="11156950"/>
          <a:ext cx="889000" cy="11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53159</xdr:rowOff>
    </xdr:from>
    <xdr:to>
      <xdr:col>19</xdr:col>
      <xdr:colOff>184150</xdr:colOff>
      <xdr:row>63</xdr:row>
      <xdr:rowOff>154759</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064000" y="1085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164936</xdr:rowOff>
    </xdr:from>
    <xdr:ext cx="7366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733800" y="10623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12700</xdr:rowOff>
    </xdr:from>
    <xdr:to>
      <xdr:col>15</xdr:col>
      <xdr:colOff>82550</xdr:colOff>
      <xdr:row>66</xdr:row>
      <xdr:rowOff>141151</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2336800" y="11156950"/>
          <a:ext cx="889000" cy="299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90170</xdr:rowOff>
    </xdr:from>
    <xdr:to>
      <xdr:col>15</xdr:col>
      <xdr:colOff>133350</xdr:colOff>
      <xdr:row>63</xdr:row>
      <xdr:rowOff>20320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3175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30497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2844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141151</xdr:rowOff>
    </xdr:from>
    <xdr:to>
      <xdr:col>11</xdr:col>
      <xdr:colOff>31750</xdr:colOff>
      <xdr:row>67</xdr:row>
      <xdr:rowOff>114481</xdr:rowOff>
    </xdr:to>
    <xdr:cxnSp macro="">
      <xdr:nvCxnSpPr>
        <xdr:cNvPr id="144" name="直線コネクタ 143">
          <a:extLst>
            <a:ext uri="{FF2B5EF4-FFF2-40B4-BE49-F238E27FC236}">
              <a16:creationId xmlns:a16="http://schemas.microsoft.com/office/drawing/2014/main" id="{00000000-0008-0000-0300-000090000000}"/>
            </a:ext>
          </a:extLst>
        </xdr:cNvPr>
        <xdr:cNvCxnSpPr/>
      </xdr:nvCxnSpPr>
      <xdr:spPr>
        <a:xfrm flipV="1">
          <a:off x="1447800" y="11456851"/>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118654</xdr:rowOff>
    </xdr:from>
    <xdr:to>
      <xdr:col>11</xdr:col>
      <xdr:colOff>82550</xdr:colOff>
      <xdr:row>64</xdr:row>
      <xdr:rowOff>48804</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2286000" y="10920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58981</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955800" y="10688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139337</xdr:rowOff>
    </xdr:from>
    <xdr:to>
      <xdr:col>7</xdr:col>
      <xdr:colOff>31750</xdr:colOff>
      <xdr:row>64</xdr:row>
      <xdr:rowOff>69487</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1397000" y="10940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79664</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066800" y="10709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113574</xdr:rowOff>
    </xdr:from>
    <xdr:to>
      <xdr:col>23</xdr:col>
      <xdr:colOff>184150</xdr:colOff>
      <xdr:row>66</xdr:row>
      <xdr:rowOff>43724</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902200" y="11257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9451</xdr:rowOff>
    </xdr:from>
    <xdr:ext cx="762000" cy="259045"/>
    <xdr:sp macro="" textlink="">
      <xdr:nvSpPr>
        <xdr:cNvPr id="155" name="財政構造の弾力性該当値テキスト">
          <a:extLst>
            <a:ext uri="{FF2B5EF4-FFF2-40B4-BE49-F238E27FC236}">
              <a16:creationId xmlns:a16="http://schemas.microsoft.com/office/drawing/2014/main" id="{00000000-0008-0000-0300-00009B000000}"/>
            </a:ext>
          </a:extLst>
        </xdr:cNvPr>
        <xdr:cNvSpPr txBox="1"/>
      </xdr:nvSpPr>
      <xdr:spPr>
        <a:xfrm>
          <a:off x="5041900" y="11153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79103</xdr:rowOff>
    </xdr:from>
    <xdr:to>
      <xdr:col>19</xdr:col>
      <xdr:colOff>184150</xdr:colOff>
      <xdr:row>66</xdr:row>
      <xdr:rowOff>9253</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064000" y="11223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165480</xdr:rowOff>
    </xdr:from>
    <xdr:ext cx="7366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3733800" y="113097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133350</xdr:rowOff>
    </xdr:from>
    <xdr:to>
      <xdr:col>15</xdr:col>
      <xdr:colOff>133350</xdr:colOff>
      <xdr:row>65</xdr:row>
      <xdr:rowOff>63500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3175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48277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2844800" y="1119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90351</xdr:rowOff>
    </xdr:from>
    <xdr:to>
      <xdr:col>11</xdr:col>
      <xdr:colOff>82550</xdr:colOff>
      <xdr:row>67</xdr:row>
      <xdr:rowOff>20501</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2286000" y="11406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5278</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955800" y="11492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67</xdr:row>
      <xdr:rowOff>63681</xdr:rowOff>
    </xdr:from>
    <xdr:to>
      <xdr:col>7</xdr:col>
      <xdr:colOff>31750</xdr:colOff>
      <xdr:row>67</xdr:row>
      <xdr:rowOff>165281</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1397000" y="11550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150058</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066800" y="11637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[170,070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　類似団体平均を下回っているのは、主に物件費が要因となっている。</a:t>
          </a:r>
          <a:endParaRPr lang="ja-JP" altLang="ja-JP" sz="14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　これは、主に令和元年度において、スポーツセンターを民間に指定管理したことや、公立保育所・幼稚園を廃止したことにより、経費を節減したためである。</a:t>
          </a:r>
          <a:endParaRPr lang="ja-JP" altLang="ja-JP" sz="14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今後は、</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ウクライナ情勢の長期化などに起因する</a:t>
          </a:r>
          <a:r>
            <a:rPr lang="ja-JP" altLang="en-US" sz="1100" b="0" i="0">
              <a:solidFill>
                <a:schemeClr val="tx1"/>
              </a:solidFill>
              <a:effectLst/>
              <a:latin typeface="ＭＳ ゴシック" panose="020B0609070205080204" pitchFamily="49" charset="-128"/>
              <a:ea typeface="ＭＳ ゴシック" panose="020B0609070205080204" pitchFamily="49" charset="-128"/>
              <a:cs typeface="+mn-cs"/>
            </a:rPr>
            <a:t>物価高騰や資材単価の上昇による物件費の増加が見込まれることから</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、引き続き</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一層の経費削減に努める。</a:t>
          </a:r>
          <a:endParaRPr lang="ja-JP" altLang="ja-JP" sz="1400">
            <a:solidFill>
              <a:schemeClr val="tx1"/>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49101</xdr:rowOff>
    </xdr:from>
    <xdr:to>
      <xdr:col>23</xdr:col>
      <xdr:colOff>133350</xdr:colOff>
      <xdr:row>87</xdr:row>
      <xdr:rowOff>161083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936551"/>
          <a:ext cx="0" cy="11406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133160</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04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161083</xdr:rowOff>
    </xdr:from>
    <xdr:to>
      <xdr:col>24</xdr:col>
      <xdr:colOff>12700</xdr:colOff>
      <xdr:row>87</xdr:row>
      <xdr:rowOff>161083</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077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135478</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680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49101</xdr:rowOff>
    </xdr:from>
    <xdr:to>
      <xdr:col>24</xdr:col>
      <xdr:colOff>12700</xdr:colOff>
      <xdr:row>81</xdr:row>
      <xdr:rowOff>49101</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93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151261</xdr:rowOff>
    </xdr:from>
    <xdr:to>
      <xdr:col>23</xdr:col>
      <xdr:colOff>133350</xdr:colOff>
      <xdr:row>82</xdr:row>
      <xdr:rowOff>160358</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4210161"/>
          <a:ext cx="838200" cy="9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30801</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42611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58724</xdr:rowOff>
    </xdr:from>
    <xdr:to>
      <xdr:col>23</xdr:col>
      <xdr:colOff>184150</xdr:colOff>
      <xdr:row>83</xdr:row>
      <xdr:rowOff>160324</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28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129736</xdr:rowOff>
    </xdr:from>
    <xdr:to>
      <xdr:col>19</xdr:col>
      <xdr:colOff>133350</xdr:colOff>
      <xdr:row>82</xdr:row>
      <xdr:rowOff>151261</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4188636"/>
          <a:ext cx="889000" cy="21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47943</xdr:rowOff>
    </xdr:from>
    <xdr:to>
      <xdr:col>19</xdr:col>
      <xdr:colOff>184150</xdr:colOff>
      <xdr:row>83</xdr:row>
      <xdr:rowOff>149543</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278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134320</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43646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129736</xdr:rowOff>
    </xdr:from>
    <xdr:to>
      <xdr:col>15</xdr:col>
      <xdr:colOff>82550</xdr:colOff>
      <xdr:row>82</xdr:row>
      <xdr:rowOff>140069</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2336800" y="14188636"/>
          <a:ext cx="889000" cy="10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6603</xdr:rowOff>
    </xdr:from>
    <xdr:to>
      <xdr:col>15</xdr:col>
      <xdr:colOff>133350</xdr:colOff>
      <xdr:row>83</xdr:row>
      <xdr:rowOff>108203</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2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92980</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4323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93247</xdr:rowOff>
    </xdr:from>
    <xdr:to>
      <xdr:col>11</xdr:col>
      <xdr:colOff>31750</xdr:colOff>
      <xdr:row>82</xdr:row>
      <xdr:rowOff>140069</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4152147"/>
          <a:ext cx="889000" cy="46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142070</xdr:rowOff>
    </xdr:from>
    <xdr:to>
      <xdr:col>11</xdr:col>
      <xdr:colOff>82550</xdr:colOff>
      <xdr:row>83</xdr:row>
      <xdr:rowOff>72220</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2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56997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4287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78550</xdr:rowOff>
    </xdr:from>
    <xdr:to>
      <xdr:col>7</xdr:col>
      <xdr:colOff>31750</xdr:colOff>
      <xdr:row>83</xdr:row>
      <xdr:rowOff>8700</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413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164927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42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109558</xdr:rowOff>
    </xdr:from>
    <xdr:to>
      <xdr:col>23</xdr:col>
      <xdr:colOff>184150</xdr:colOff>
      <xdr:row>83</xdr:row>
      <xdr:rowOff>39708</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168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126085</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4013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100461</xdr:rowOff>
    </xdr:from>
    <xdr:to>
      <xdr:col>19</xdr:col>
      <xdr:colOff>184150</xdr:colOff>
      <xdr:row>83</xdr:row>
      <xdr:rowOff>30611</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159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40788</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3928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78936</xdr:rowOff>
    </xdr:from>
    <xdr:to>
      <xdr:col>15</xdr:col>
      <xdr:colOff>133350</xdr:colOff>
      <xdr:row>83</xdr:row>
      <xdr:rowOff>9086</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413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19263</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390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89269</xdr:rowOff>
    </xdr:from>
    <xdr:to>
      <xdr:col>11</xdr:col>
      <xdr:colOff>82550</xdr:colOff>
      <xdr:row>83</xdr:row>
      <xdr:rowOff>19419</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414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29596</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3917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42447</xdr:rowOff>
    </xdr:from>
    <xdr:to>
      <xdr:col>7</xdr:col>
      <xdr:colOff>31750</xdr:colOff>
      <xdr:row>82</xdr:row>
      <xdr:rowOff>144047</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4101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154224</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3870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　本町のラスパイレス指数が</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100</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を超えている原因は、国よりも大卒以外の管理職が多いこと及び優秀な人材を確保するために初任給を高く設定していること並びに過去に実施した退職者不補充により職員の年齢構成に偏りがあることなどによるものである。</a:t>
          </a:r>
          <a:endParaRPr lang="ja-JP" altLang="ja-JP" sz="14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　前年度に続き、令和</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5</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年度においても、職員の年齢構成の偏りを解消するために職員の中途採用を実施するなど、ラスパイレス指数の上昇を防ぐための制度改革を行った。よって、今後は現在の数値よりも低くなることを予想している。</a:t>
          </a:r>
          <a:endParaRPr lang="ja-JP" altLang="ja-JP" sz="1400">
            <a:solidFill>
              <a:schemeClr val="tx1"/>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151695</xdr:rowOff>
    </xdr:from>
    <xdr:to>
      <xdr:col>81</xdr:col>
      <xdr:colOff>44450</xdr:colOff>
      <xdr:row>89</xdr:row>
      <xdr:rowOff>136878</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867695"/>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108955</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36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136878</xdr:rowOff>
    </xdr:from>
    <xdr:to>
      <xdr:col>81</xdr:col>
      <xdr:colOff>133350</xdr:colOff>
      <xdr:row>89</xdr:row>
      <xdr:rowOff>136878</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39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66622</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1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151695</xdr:rowOff>
    </xdr:from>
    <xdr:to>
      <xdr:col>81</xdr:col>
      <xdr:colOff>133350</xdr:colOff>
      <xdr:row>80</xdr:row>
      <xdr:rowOff>151695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86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29634</xdr:rowOff>
    </xdr:from>
    <xdr:to>
      <xdr:col>81</xdr:col>
      <xdr:colOff>44450</xdr:colOff>
      <xdr:row>89</xdr:row>
      <xdr:rowOff>83255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5288684"/>
          <a:ext cx="838200" cy="5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104722</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506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88195</xdr:rowOff>
    </xdr:from>
    <xdr:to>
      <xdr:col>81</xdr:col>
      <xdr:colOff>95250</xdr:colOff>
      <xdr:row>86</xdr:row>
      <xdr:rowOff>18345</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29634</xdr:rowOff>
    </xdr:from>
    <xdr:to>
      <xdr:col>77</xdr:col>
      <xdr:colOff>44450</xdr:colOff>
      <xdr:row>89</xdr:row>
      <xdr:rowOff>96661</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5288684"/>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56445</xdr:rowOff>
    </xdr:from>
    <xdr:to>
      <xdr:col>72</xdr:col>
      <xdr:colOff>203200</xdr:colOff>
      <xdr:row>89</xdr:row>
      <xdr:rowOff>96661</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531549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88195</xdr:rowOff>
    </xdr:from>
    <xdr:to>
      <xdr:col>73</xdr:col>
      <xdr:colOff>44450</xdr:colOff>
      <xdr:row>86</xdr:row>
      <xdr:rowOff>18345</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28522</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43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56445</xdr:rowOff>
    </xdr:from>
    <xdr:to>
      <xdr:col>68</xdr:col>
      <xdr:colOff>152400</xdr:colOff>
      <xdr:row>89</xdr:row>
      <xdr:rowOff>56445</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53154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41927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82143</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89</xdr:row>
      <xdr:rowOff>32455</xdr:rowOff>
    </xdr:from>
    <xdr:to>
      <xdr:col>81</xdr:col>
      <xdr:colOff>95250</xdr:colOff>
      <xdr:row>89</xdr:row>
      <xdr:rowOff>134055</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529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99782</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5187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150284</xdr:rowOff>
    </xdr:from>
    <xdr:to>
      <xdr:col>77</xdr:col>
      <xdr:colOff>95250</xdr:colOff>
      <xdr:row>89</xdr:row>
      <xdr:rowOff>80434</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523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65211</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5324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45861</xdr:rowOff>
    </xdr:from>
    <xdr:to>
      <xdr:col>73</xdr:col>
      <xdr:colOff>44450</xdr:colOff>
      <xdr:row>89</xdr:row>
      <xdr:rowOff>147461</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530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132238</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539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5645</xdr:rowOff>
    </xdr:from>
    <xdr:to>
      <xdr:col>68</xdr:col>
      <xdr:colOff>203200</xdr:colOff>
      <xdr:row>89</xdr:row>
      <xdr:rowOff>107245</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526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92022</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5351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5645</xdr:rowOff>
    </xdr:from>
    <xdr:to>
      <xdr:col>64</xdr:col>
      <xdr:colOff>152400</xdr:colOff>
      <xdr:row>89</xdr:row>
      <xdr:rowOff>107245</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526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92022</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5351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　保育部門や消防部門などを直営で行っているものの、事務事業や組織を見直すことにより、近年は類似団体内平均値と概ね同水準で推移している。</a:t>
          </a:r>
          <a:endParaRPr lang="ja-JP" altLang="ja-JP" sz="11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　今後も類似団体内平均値を大きく上回ることのないよう、業務や職務の分析・評価を行いながら職務にみあった人材を必要な人数だけ適材適所に配置する定員管理に努める。</a:t>
          </a:r>
          <a:endParaRPr lang="ja-JP" altLang="ja-JP" sz="1100">
            <a:solidFill>
              <a:schemeClr val="tx1"/>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138924</xdr:rowOff>
    </xdr:from>
    <xdr:to>
      <xdr:col>81</xdr:col>
      <xdr:colOff>44450</xdr:colOff>
      <xdr:row>67</xdr:row>
      <xdr:rowOff>15663</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9911574"/>
          <a:ext cx="0" cy="15912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159190</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15663</xdr:rowOff>
    </xdr:from>
    <xdr:to>
      <xdr:col>81</xdr:col>
      <xdr:colOff>133350</xdr:colOff>
      <xdr:row>67</xdr:row>
      <xdr:rowOff>15663</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53851</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655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138924</xdr:rowOff>
    </xdr:from>
    <xdr:to>
      <xdr:col>81</xdr:col>
      <xdr:colOff>133350</xdr:colOff>
      <xdr:row>57</xdr:row>
      <xdr:rowOff>138924</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991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162137</xdr:rowOff>
    </xdr:from>
    <xdr:to>
      <xdr:col>81</xdr:col>
      <xdr:colOff>44450</xdr:colOff>
      <xdr:row>61</xdr:row>
      <xdr:rowOff>79163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0449137"/>
          <a:ext cx="8382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111777</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227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95250</xdr:rowOff>
    </xdr:from>
    <xdr:to>
      <xdr:col>81</xdr:col>
      <xdr:colOff>95250</xdr:colOff>
      <xdr:row>61</xdr:row>
      <xdr:rowOff>25400</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160796</xdr:rowOff>
    </xdr:from>
    <xdr:to>
      <xdr:col>77</xdr:col>
      <xdr:colOff>44450</xdr:colOff>
      <xdr:row>60</xdr:row>
      <xdr:rowOff>162137</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5290800" y="10447796"/>
          <a:ext cx="889000" cy="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93910</xdr:rowOff>
    </xdr:from>
    <xdr:to>
      <xdr:col>77</xdr:col>
      <xdr:colOff>95250</xdr:colOff>
      <xdr:row>61</xdr:row>
      <xdr:rowOff>24060</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38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34237</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149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150071</xdr:rowOff>
    </xdr:from>
    <xdr:to>
      <xdr:col>72</xdr:col>
      <xdr:colOff>203200</xdr:colOff>
      <xdr:row>60</xdr:row>
      <xdr:rowOff>160796</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0437071"/>
          <a:ext cx="889000" cy="10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85866</xdr:rowOff>
    </xdr:from>
    <xdr:to>
      <xdr:col>73</xdr:col>
      <xdr:colOff>44450</xdr:colOff>
      <xdr:row>61</xdr:row>
      <xdr:rowOff>16016</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37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26193</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141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113877</xdr:rowOff>
    </xdr:from>
    <xdr:to>
      <xdr:col>68</xdr:col>
      <xdr:colOff>152400</xdr:colOff>
      <xdr:row>60</xdr:row>
      <xdr:rowOff>150071</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3512800" y="10400877"/>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81845</xdr:rowOff>
    </xdr:from>
    <xdr:to>
      <xdr:col>68</xdr:col>
      <xdr:colOff>203200</xdr:colOff>
      <xdr:row>61</xdr:row>
      <xdr:rowOff>11995</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36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22172</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137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112677</xdr:rowOff>
    </xdr:from>
    <xdr:to>
      <xdr:col>64</xdr:col>
      <xdr:colOff>152400</xdr:colOff>
      <xdr:row>61</xdr:row>
      <xdr:rowOff>42827</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39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27604</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48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28363</xdr:rowOff>
    </xdr:from>
    <xdr:to>
      <xdr:col>81</xdr:col>
      <xdr:colOff>95250</xdr:colOff>
      <xdr:row>61</xdr:row>
      <xdr:rowOff>129963</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48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440</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458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111337</xdr:rowOff>
    </xdr:from>
    <xdr:to>
      <xdr:col>77</xdr:col>
      <xdr:colOff>95250</xdr:colOff>
      <xdr:row>61</xdr:row>
      <xdr:rowOff>41487</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39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26264</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104847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109996</xdr:rowOff>
    </xdr:from>
    <xdr:to>
      <xdr:col>73</xdr:col>
      <xdr:colOff>44450</xdr:colOff>
      <xdr:row>61</xdr:row>
      <xdr:rowOff>40146</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39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24923</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10483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99271</xdr:rowOff>
    </xdr:from>
    <xdr:to>
      <xdr:col>68</xdr:col>
      <xdr:colOff>203200</xdr:colOff>
      <xdr:row>61</xdr:row>
      <xdr:rowOff>29421</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38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14198</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10472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63077</xdr:rowOff>
    </xdr:from>
    <xdr:to>
      <xdr:col>64</xdr:col>
      <xdr:colOff>152400</xdr:colOff>
      <xdr:row>60</xdr:row>
      <xdr:rowOff>164677</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35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3404</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1011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　建設事業債等については、緊急性が高いものを除き、極力発行を抑えているため、比率は改善傾向にある。また、令和</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5</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年度は前年度に比べ</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0.5</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ポイント改善し、類似団体平均を下回った。</a:t>
          </a:r>
          <a:endParaRPr lang="ja-JP" altLang="ja-JP" sz="14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　今後とも、緊急度・住民ニーズを的確に把握した事業の選択により、過度の財政負担の生じることのないよう地方債を発行するなど、改善に努めていく。</a:t>
          </a:r>
          <a:endParaRPr lang="ja-JP" altLang="ja-JP" sz="1400">
            <a:solidFill>
              <a:schemeClr val="tx1"/>
            </a:solidFill>
            <a:effectLst/>
            <a:latin typeface="ＭＳ ゴシック" panose="020B0609070205080204" pitchFamily="49" charset="-128"/>
            <a:ea typeface="ＭＳ ゴシック" panose="020B0609070205080204" pitchFamily="49" charset="-128"/>
          </a:endParaRPr>
        </a:p>
        <a:p>
          <a:endParaRPr kumimoji="1" lang="ja-JP" altLang="en-US" sz="13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110490</xdr:rowOff>
    </xdr:from>
    <xdr:to>
      <xdr:col>81</xdr:col>
      <xdr:colOff>44450</xdr:colOff>
      <xdr:row>45</xdr:row>
      <xdr:rowOff>90170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7018000" y="645414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62247</xdr:rowOff>
    </xdr:from>
    <xdr:ext cx="762000" cy="259045"/>
    <xdr:sp macro="" textlink="">
      <xdr:nvSpPr>
        <xdr:cNvPr id="378" name="公債費負担の状況最小値テキスト">
          <a:extLst>
            <a:ext uri="{FF2B5EF4-FFF2-40B4-BE49-F238E27FC236}">
              <a16:creationId xmlns:a16="http://schemas.microsoft.com/office/drawing/2014/main" id="{00000000-0008-0000-0300-00007A010000}"/>
            </a:ext>
          </a:extLst>
        </xdr:cNvPr>
        <xdr:cNvSpPr txBox="1"/>
      </xdr:nvSpPr>
      <xdr:spPr>
        <a:xfrm>
          <a:off x="17106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90170</xdr:rowOff>
    </xdr:from>
    <xdr:to>
      <xdr:col>81</xdr:col>
      <xdr:colOff>133350</xdr:colOff>
      <xdr:row>45</xdr:row>
      <xdr:rowOff>90170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25417</xdr:rowOff>
    </xdr:from>
    <xdr:ext cx="762000" cy="259045"/>
    <xdr:sp macro="" textlink="">
      <xdr:nvSpPr>
        <xdr:cNvPr id="380" name="公債費負担の状況最大値テキスト">
          <a:extLst>
            <a:ext uri="{FF2B5EF4-FFF2-40B4-BE49-F238E27FC236}">
              <a16:creationId xmlns:a16="http://schemas.microsoft.com/office/drawing/2014/main" id="{00000000-0008-0000-0300-00007C010000}"/>
            </a:ext>
          </a:extLst>
        </xdr:cNvPr>
        <xdr:cNvSpPr txBox="1"/>
      </xdr:nvSpPr>
      <xdr:spPr>
        <a:xfrm>
          <a:off x="171069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110490</xdr:rowOff>
    </xdr:from>
    <xdr:to>
      <xdr:col>81</xdr:col>
      <xdr:colOff>133350</xdr:colOff>
      <xdr:row>37</xdr:row>
      <xdr:rowOff>110490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645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3810</xdr:rowOff>
    </xdr:from>
    <xdr:to>
      <xdr:col>81</xdr:col>
      <xdr:colOff>44450</xdr:colOff>
      <xdr:row>41</xdr:row>
      <xdr:rowOff>44027</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6179800" y="7033260"/>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37694</xdr:rowOff>
    </xdr:from>
    <xdr:ext cx="762000" cy="259045"/>
    <xdr:sp macro="" textlink="">
      <xdr:nvSpPr>
        <xdr:cNvPr id="383" name="公債費負担の状況平均値テキスト">
          <a:extLst>
            <a:ext uri="{FF2B5EF4-FFF2-40B4-BE49-F238E27FC236}">
              <a16:creationId xmlns:a16="http://schemas.microsoft.com/office/drawing/2014/main" id="{00000000-0008-0000-0300-00007F010000}"/>
            </a:ext>
          </a:extLst>
        </xdr:cNvPr>
        <xdr:cNvSpPr txBox="1"/>
      </xdr:nvSpPr>
      <xdr:spPr>
        <a:xfrm>
          <a:off x="17106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65617</xdr:rowOff>
    </xdr:from>
    <xdr:to>
      <xdr:col>81</xdr:col>
      <xdr:colOff>95250</xdr:colOff>
      <xdr:row>41</xdr:row>
      <xdr:rowOff>167217</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967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44027</xdr:rowOff>
    </xdr:from>
    <xdr:to>
      <xdr:col>77</xdr:col>
      <xdr:colOff>44450</xdr:colOff>
      <xdr:row>41</xdr:row>
      <xdr:rowOff>116417</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5290800" y="7073477"/>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81704</xdr:rowOff>
    </xdr:from>
    <xdr:to>
      <xdr:col>77</xdr:col>
      <xdr:colOff>95250</xdr:colOff>
      <xdr:row>42</xdr:row>
      <xdr:rowOff>11854</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129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168081</xdr:rowOff>
    </xdr:from>
    <xdr:ext cx="7366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798800" y="7197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116417</xdr:rowOff>
    </xdr:from>
    <xdr:to>
      <xdr:col>72</xdr:col>
      <xdr:colOff>203200</xdr:colOff>
      <xdr:row>42</xdr:row>
      <xdr:rowOff>33444</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4401800" y="7145867"/>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81704</xdr:rowOff>
    </xdr:from>
    <xdr:to>
      <xdr:col>73</xdr:col>
      <xdr:colOff>44450</xdr:colOff>
      <xdr:row>42</xdr:row>
      <xdr:rowOff>11854</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5240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168081</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909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33444</xdr:rowOff>
    </xdr:from>
    <xdr:to>
      <xdr:col>68</xdr:col>
      <xdr:colOff>152400</xdr:colOff>
      <xdr:row>43</xdr:row>
      <xdr:rowOff>87206</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3512800" y="7234344"/>
          <a:ext cx="889000" cy="22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89746</xdr:rowOff>
    </xdr:from>
    <xdr:to>
      <xdr:col>68</xdr:col>
      <xdr:colOff>203200</xdr:colOff>
      <xdr:row>42</xdr:row>
      <xdr:rowOff>19896</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4351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30073</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020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121920</xdr:rowOff>
    </xdr:from>
    <xdr:to>
      <xdr:col>64</xdr:col>
      <xdr:colOff>152400</xdr:colOff>
      <xdr:row>42</xdr:row>
      <xdr:rowOff>52070</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3462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62247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131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124460</xdr:rowOff>
    </xdr:from>
    <xdr:to>
      <xdr:col>81</xdr:col>
      <xdr:colOff>95250</xdr:colOff>
      <xdr:row>41</xdr:row>
      <xdr:rowOff>54610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9672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140987</xdr:rowOff>
    </xdr:from>
    <xdr:ext cx="762000" cy="259045"/>
    <xdr:sp macro="" textlink="">
      <xdr:nvSpPr>
        <xdr:cNvPr id="402" name="公債費負担の状況該当値テキスト">
          <a:extLst>
            <a:ext uri="{FF2B5EF4-FFF2-40B4-BE49-F238E27FC236}">
              <a16:creationId xmlns:a16="http://schemas.microsoft.com/office/drawing/2014/main" id="{00000000-0008-0000-0300-000092010000}"/>
            </a:ext>
          </a:extLst>
        </xdr:cNvPr>
        <xdr:cNvSpPr txBox="1"/>
      </xdr:nvSpPr>
      <xdr:spPr>
        <a:xfrm>
          <a:off x="17106900" y="682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164677</xdr:rowOff>
    </xdr:from>
    <xdr:to>
      <xdr:col>77</xdr:col>
      <xdr:colOff>95250</xdr:colOff>
      <xdr:row>41</xdr:row>
      <xdr:rowOff>94827</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1290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105004</xdr:rowOff>
    </xdr:from>
    <xdr:ext cx="7366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798800" y="6791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65617</xdr:rowOff>
    </xdr:from>
    <xdr:to>
      <xdr:col>73</xdr:col>
      <xdr:colOff>44450</xdr:colOff>
      <xdr:row>41</xdr:row>
      <xdr:rowOff>167217</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5240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5944</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909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154094</xdr:rowOff>
    </xdr:from>
    <xdr:to>
      <xdr:col>68</xdr:col>
      <xdr:colOff>203200</xdr:colOff>
      <xdr:row>42</xdr:row>
      <xdr:rowOff>84244</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4351000" y="718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69021</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020800" y="726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36406</xdr:rowOff>
    </xdr:from>
    <xdr:to>
      <xdr:col>64</xdr:col>
      <xdr:colOff>152400</xdr:colOff>
      <xdr:row>43</xdr:row>
      <xdr:rowOff>138006</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3462000" y="740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122783</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131800" y="74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　将来負担比率については、類似団体平均を上回っており、主な要因としては、一般会計において平成</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24</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年度に第三セクター等改革推進債を活用し、第三セクターを解散したことにより地方債残高が増加したこと、また下水道事業特別会計においても地方債残高が多いことなどがあげられる。</a:t>
          </a:r>
          <a:endParaRPr lang="ja-JP" altLang="ja-JP" sz="14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　近年は、地方債発行を必要最小限に抑制し残高を減少させるよう努めているが、今後も行財政改革を進め、財政の健全化を図る。</a:t>
          </a:r>
          <a:endParaRPr lang="ja-JP" altLang="ja-JP" sz="1400">
            <a:solidFill>
              <a:schemeClr val="tx1"/>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159173</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313214"/>
          <a:ext cx="0" cy="16178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131250</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90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159173</xdr:rowOff>
    </xdr:from>
    <xdr:to>
      <xdr:col>81</xdr:col>
      <xdr:colOff>133350</xdr:colOff>
      <xdr:row>22</xdr:row>
      <xdr:rowOff>159173</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93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119743</xdr:rowOff>
    </xdr:from>
    <xdr:to>
      <xdr:col>81</xdr:col>
      <xdr:colOff>44450</xdr:colOff>
      <xdr:row>14</xdr:row>
      <xdr:rowOff>155363</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6179800" y="2520043"/>
          <a:ext cx="838200" cy="3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155363</xdr:rowOff>
    </xdr:from>
    <xdr:to>
      <xdr:col>77</xdr:col>
      <xdr:colOff>44450</xdr:colOff>
      <xdr:row>16</xdr:row>
      <xdr:rowOff>60658</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5290800" y="2555663"/>
          <a:ext cx="889000" cy="248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42273</xdr:rowOff>
    </xdr:from>
    <xdr:to>
      <xdr:col>72</xdr:col>
      <xdr:colOff>203200</xdr:colOff>
      <xdr:row>16</xdr:row>
      <xdr:rowOff>60658</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4401800" y="2785473"/>
          <a:ext cx="889000" cy="1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42273</xdr:rowOff>
    </xdr:from>
    <xdr:to>
      <xdr:col>68</xdr:col>
      <xdr:colOff>152400</xdr:colOff>
      <xdr:row>17</xdr:row>
      <xdr:rowOff>94887</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flipV="1">
          <a:off x="13512800" y="2785473"/>
          <a:ext cx="889000" cy="22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9192</xdr:rowOff>
    </xdr:from>
    <xdr:to>
      <xdr:col>68</xdr:col>
      <xdr:colOff>203200</xdr:colOff>
      <xdr:row>14</xdr:row>
      <xdr:rowOff>110792</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4351000" y="240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120969</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020800" y="2178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108010</xdr:rowOff>
    </xdr:from>
    <xdr:to>
      <xdr:col>64</xdr:col>
      <xdr:colOff>152400</xdr:colOff>
      <xdr:row>15</xdr:row>
      <xdr:rowOff>38160</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3462000" y="250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48337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131800" y="227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68943</xdr:rowOff>
    </xdr:from>
    <xdr:to>
      <xdr:col>81</xdr:col>
      <xdr:colOff>95250</xdr:colOff>
      <xdr:row>14</xdr:row>
      <xdr:rowOff>170543</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967200" y="246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41020</xdr:rowOff>
    </xdr:from>
    <xdr:ext cx="762000" cy="259045"/>
    <xdr:sp macro="" textlink="">
      <xdr:nvSpPr>
        <xdr:cNvPr id="466" name="将来負担の状況該当値テキスト">
          <a:extLst>
            <a:ext uri="{FF2B5EF4-FFF2-40B4-BE49-F238E27FC236}">
              <a16:creationId xmlns:a16="http://schemas.microsoft.com/office/drawing/2014/main" id="{00000000-0008-0000-0300-0000D2010000}"/>
            </a:ext>
          </a:extLst>
        </xdr:cNvPr>
        <xdr:cNvSpPr txBox="1"/>
      </xdr:nvSpPr>
      <xdr:spPr>
        <a:xfrm>
          <a:off x="17106900" y="244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104563</xdr:rowOff>
    </xdr:from>
    <xdr:to>
      <xdr:col>77</xdr:col>
      <xdr:colOff>95250</xdr:colOff>
      <xdr:row>15</xdr:row>
      <xdr:rowOff>34713</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129000" y="250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19490</xdr:rowOff>
    </xdr:from>
    <xdr:ext cx="7366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5798800" y="2591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9858</xdr:rowOff>
    </xdr:from>
    <xdr:to>
      <xdr:col>73</xdr:col>
      <xdr:colOff>44450</xdr:colOff>
      <xdr:row>16</xdr:row>
      <xdr:rowOff>111458</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5240000" y="275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96235</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909800" y="2839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162923</xdr:rowOff>
    </xdr:from>
    <xdr:to>
      <xdr:col>68</xdr:col>
      <xdr:colOff>203200</xdr:colOff>
      <xdr:row>16</xdr:row>
      <xdr:rowOff>93073</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4351000" y="273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77850</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020800" y="282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44087</xdr:rowOff>
    </xdr:from>
    <xdr:to>
      <xdr:col>64</xdr:col>
      <xdr:colOff>152400</xdr:colOff>
      <xdr:row>17</xdr:row>
      <xdr:rowOff>145687</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3462000" y="295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130464</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3131800" y="304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大阪府忠岡町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16,573
15,999
3.97
8,739,824
8,632,058
107,420
4,629,800
7,297,970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18.0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　令和</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5</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年度において</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29.3</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％と類似団体平均と比べて高い水準にある。</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endPar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これは、</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こども園</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や消防署などの施設を直営で行っていることが主な要因であり、行政サービスの提供方法の差異によるものと言える。</a:t>
          </a:r>
          <a:endPar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令和元年度</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以降は</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、スポーツセンター</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の</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指定管理制度を導入</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や</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、公立保育所・幼稚園を</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認定こども園に統廃合する</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など</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の経費</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削減を進めて</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お</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り、今後も定員管理計画に基づき、人件費の抑制に努める。</a:t>
          </a:r>
          <a:endParaRPr lang="ja-JP" altLang="ja-JP" sz="1400">
            <a:solidFill>
              <a:schemeClr val="tx1"/>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43180</xdr:rowOff>
    </xdr:from>
    <xdr:to>
      <xdr:col>24</xdr:col>
      <xdr:colOff>25400</xdr:colOff>
      <xdr:row>41</xdr:row>
      <xdr:rowOff>31750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7248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3827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31750</xdr:rowOff>
    </xdr:from>
    <xdr:to>
      <xdr:col>24</xdr:col>
      <xdr:colOff>114300</xdr:colOff>
      <xdr:row>41</xdr:row>
      <xdr:rowOff>31750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129557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615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43180</xdr:rowOff>
    </xdr:from>
    <xdr:to>
      <xdr:col>24</xdr:col>
      <xdr:colOff>114300</xdr:colOff>
      <xdr:row>34</xdr:row>
      <xdr:rowOff>43180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72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8890</xdr:rowOff>
    </xdr:from>
    <xdr:to>
      <xdr:col>24</xdr:col>
      <xdr:colOff>25400</xdr:colOff>
      <xdr:row>39</xdr:row>
      <xdr:rowOff>54610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6954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130827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8890</xdr:rowOff>
    </xdr:from>
    <xdr:to>
      <xdr:col>19</xdr:col>
      <xdr:colOff>187325</xdr:colOff>
      <xdr:row>39</xdr:row>
      <xdr:rowOff>54610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6954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39387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54610</xdr:rowOff>
    </xdr:from>
    <xdr:to>
      <xdr:col>15</xdr:col>
      <xdr:colOff>98425</xdr:colOff>
      <xdr:row>39</xdr:row>
      <xdr:rowOff>138430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7411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138430</xdr:rowOff>
    </xdr:from>
    <xdr:to>
      <xdr:col>11</xdr:col>
      <xdr:colOff>9525</xdr:colOff>
      <xdr:row>40</xdr:row>
      <xdr:rowOff>27940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8249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49530</xdr:rowOff>
    </xdr:from>
    <xdr:to>
      <xdr:col>11</xdr:col>
      <xdr:colOff>60325</xdr:colOff>
      <xdr:row>37</xdr:row>
      <xdr:rowOff>151130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161307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6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106680</xdr:rowOff>
    </xdr:from>
    <xdr:to>
      <xdr:col>6</xdr:col>
      <xdr:colOff>171450</xdr:colOff>
      <xdr:row>37</xdr:row>
      <xdr:rowOff>36830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47007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3810</xdr:rowOff>
    </xdr:from>
    <xdr:to>
      <xdr:col>24</xdr:col>
      <xdr:colOff>76200</xdr:colOff>
      <xdr:row>39</xdr:row>
      <xdr:rowOff>105410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69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147337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66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129540</xdr:rowOff>
    </xdr:from>
    <xdr:to>
      <xdr:col>20</xdr:col>
      <xdr:colOff>38100</xdr:colOff>
      <xdr:row>39</xdr:row>
      <xdr:rowOff>59690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44467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73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3810</xdr:rowOff>
    </xdr:from>
    <xdr:to>
      <xdr:col>15</xdr:col>
      <xdr:colOff>149225</xdr:colOff>
      <xdr:row>39</xdr:row>
      <xdr:rowOff>105410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69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90187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77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87630</xdr:rowOff>
    </xdr:from>
    <xdr:to>
      <xdr:col>11</xdr:col>
      <xdr:colOff>60325</xdr:colOff>
      <xdr:row>40</xdr:row>
      <xdr:rowOff>17780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2557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86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148590</xdr:rowOff>
    </xdr:from>
    <xdr:to>
      <xdr:col>6</xdr:col>
      <xdr:colOff>171450</xdr:colOff>
      <xdr:row>40</xdr:row>
      <xdr:rowOff>78740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83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63517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92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　類似団体平均と比較して高止まりしているのは、シビックセンター（庁舎及びスポーツセンター等の複合施設）、文化会館及びごみ処理施設などの施設維持管理経費が大きくなっていることが主な要因である。</a:t>
          </a:r>
          <a:endParaRPr lang="ja-JP" altLang="ja-JP" sz="14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　また、令和</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5</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年度は</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0.3</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ポイント</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の改善となり</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、認定こども園</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が開園したことや</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シビックセンター等</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ESCO</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事業</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を</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実施</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したことから、今後は一定の</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コスト削減効果が</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見込まれるものの、一方で昨今の</a:t>
          </a:r>
          <a:r>
            <a:rPr lang="ja-JP" altLang="ja-JP" sz="1100" b="0" i="0">
              <a:solidFill>
                <a:schemeClr val="tx1"/>
              </a:solidFill>
              <a:effectLst/>
              <a:latin typeface="ＭＳ ゴシック" panose="020B0609070205080204" pitchFamily="49" charset="-128"/>
              <a:ea typeface="ＭＳ ゴシック" panose="020B0609070205080204" pitchFamily="49" charset="-128"/>
              <a:cs typeface="+mn-cs"/>
            </a:rPr>
            <a:t>物価高騰や資材単価の上昇による物件費の増加が見込まれることから</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、引き続き一層の経費削減に努める。</a:t>
          </a:r>
          <a:endParaRPr lang="ja-JP" altLang="ja-JP" sz="1400">
            <a:solidFill>
              <a:schemeClr val="tx1"/>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104140</xdr:rowOff>
    </xdr:from>
    <xdr:to>
      <xdr:col>82</xdr:col>
      <xdr:colOff>107950</xdr:colOff>
      <xdr:row>21</xdr:row>
      <xdr:rowOff>60706</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61540"/>
          <a:ext cx="0" cy="149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32783</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60706</xdr:rowOff>
    </xdr:from>
    <xdr:to>
      <xdr:col>82</xdr:col>
      <xdr:colOff>196850</xdr:colOff>
      <xdr:row>21</xdr:row>
      <xdr:rowOff>60706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19067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05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104140</xdr:rowOff>
    </xdr:from>
    <xdr:to>
      <xdr:col>82</xdr:col>
      <xdr:colOff>196850</xdr:colOff>
      <xdr:row>12</xdr:row>
      <xdr:rowOff>104140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6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127000</xdr:rowOff>
    </xdr:from>
    <xdr:to>
      <xdr:col>82</xdr:col>
      <xdr:colOff>107950</xdr:colOff>
      <xdr:row>18</xdr:row>
      <xdr:rowOff>154432</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321310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104157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504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87630</xdr:rowOff>
    </xdr:from>
    <xdr:to>
      <xdr:col>82</xdr:col>
      <xdr:colOff>158750</xdr:colOff>
      <xdr:row>16</xdr:row>
      <xdr:rowOff>17780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65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17272</xdr:rowOff>
    </xdr:from>
    <xdr:to>
      <xdr:col>78</xdr:col>
      <xdr:colOff>69850</xdr:colOff>
      <xdr:row>18</xdr:row>
      <xdr:rowOff>154432</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3103372"/>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96774</xdr:rowOff>
    </xdr:from>
    <xdr:to>
      <xdr:col>78</xdr:col>
      <xdr:colOff>120650</xdr:colOff>
      <xdr:row>16</xdr:row>
      <xdr:rowOff>26924</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37101</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437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17272</xdr:rowOff>
    </xdr:from>
    <xdr:to>
      <xdr:col>73</xdr:col>
      <xdr:colOff>180975</xdr:colOff>
      <xdr:row>19</xdr:row>
      <xdr:rowOff>10414</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3103372"/>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158496</xdr:rowOff>
    </xdr:from>
    <xdr:to>
      <xdr:col>74</xdr:col>
      <xdr:colOff>31750</xdr:colOff>
      <xdr:row>15</xdr:row>
      <xdr:rowOff>88646</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55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98823</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327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10414</xdr:rowOff>
    </xdr:from>
    <xdr:to>
      <xdr:col>69</xdr:col>
      <xdr:colOff>92075</xdr:colOff>
      <xdr:row>20</xdr:row>
      <xdr:rowOff>140716</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3267964"/>
          <a:ext cx="889000" cy="30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60198</xdr:rowOff>
    </xdr:from>
    <xdr:to>
      <xdr:col>69</xdr:col>
      <xdr:colOff>142875</xdr:colOff>
      <xdr:row>15</xdr:row>
      <xdr:rowOff>161798</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3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525</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40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151638</xdr:rowOff>
    </xdr:from>
    <xdr:to>
      <xdr:col>65</xdr:col>
      <xdr:colOff>53975</xdr:colOff>
      <xdr:row>16</xdr:row>
      <xdr:rowOff>81788</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91965</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49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76200</xdr:rowOff>
    </xdr:from>
    <xdr:to>
      <xdr:col>82</xdr:col>
      <xdr:colOff>158750</xdr:colOff>
      <xdr:row>19</xdr:row>
      <xdr:rowOff>6350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48277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103632</xdr:rowOff>
    </xdr:from>
    <xdr:to>
      <xdr:col>78</xdr:col>
      <xdr:colOff>120650</xdr:colOff>
      <xdr:row>19</xdr:row>
      <xdr:rowOff>33782</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189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18559</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276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137922</xdr:rowOff>
    </xdr:from>
    <xdr:to>
      <xdr:col>74</xdr:col>
      <xdr:colOff>31750</xdr:colOff>
      <xdr:row>18</xdr:row>
      <xdr:rowOff>68072</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05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52849</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13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131064</xdr:rowOff>
    </xdr:from>
    <xdr:to>
      <xdr:col>69</xdr:col>
      <xdr:colOff>142875</xdr:colOff>
      <xdr:row>19</xdr:row>
      <xdr:rowOff>61214</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21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45991</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303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89916</xdr:rowOff>
    </xdr:from>
    <xdr:to>
      <xdr:col>65</xdr:col>
      <xdr:colOff>53975</xdr:colOff>
      <xdr:row>21</xdr:row>
      <xdr:rowOff>20066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518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21</xdr:row>
      <xdr:rowOff>4843</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605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　類似団体平均を上回って推移しており、令和</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5</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年度は</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9.3</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％で、前年度と比べ</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0.9</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ポイント悪化した。</a:t>
          </a:r>
          <a:endParaRPr lang="ja-JP" altLang="ja-JP" sz="1400">
            <a:solidFill>
              <a:schemeClr val="tx1"/>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　類似団体内平均と比べて高くなっている主な要因としては、平成</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26</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年度以降、児童発達支援事業費</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や介護給付・訓練等給付費</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などの増に伴い、障がい福祉扶助費が著しく増加していることが</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あ</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げられる。資格審査の適正化等の見直しを進めていくことで、財政を圧迫する上昇傾向に歯止めをかけるよう努める。</a:t>
          </a:r>
          <a:endParaRPr lang="ja-JP" altLang="ja-JP" sz="1400">
            <a:solidFill>
              <a:schemeClr val="tx1"/>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53522</xdr:rowOff>
    </xdr:from>
    <xdr:to>
      <xdr:col>24</xdr:col>
      <xdr:colOff>25400</xdr:colOff>
      <xdr:row>62</xdr:row>
      <xdr:rowOff>29028</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40372"/>
          <a:ext cx="0" cy="1518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1105</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29028</xdr:rowOff>
    </xdr:from>
    <xdr:to>
      <xdr:col>24</xdr:col>
      <xdr:colOff>114300</xdr:colOff>
      <xdr:row>62</xdr:row>
      <xdr:rowOff>29028</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139899</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53522</xdr:rowOff>
    </xdr:from>
    <xdr:to>
      <xdr:col>24</xdr:col>
      <xdr:colOff>114300</xdr:colOff>
      <xdr:row>53</xdr:row>
      <xdr:rowOff>53522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4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127000</xdr:rowOff>
    </xdr:from>
    <xdr:to>
      <xdr:col>24</xdr:col>
      <xdr:colOff>25400</xdr:colOff>
      <xdr:row>59</xdr:row>
      <xdr:rowOff>102507</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10071100"/>
          <a:ext cx="8382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19249</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20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2722</xdr:rowOff>
    </xdr:from>
    <xdr:to>
      <xdr:col>24</xdr:col>
      <xdr:colOff>76200</xdr:colOff>
      <xdr:row>57</xdr:row>
      <xdr:rowOff>104322</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151493</xdr:rowOff>
    </xdr:from>
    <xdr:to>
      <xdr:col>19</xdr:col>
      <xdr:colOff>187325</xdr:colOff>
      <xdr:row>58</xdr:row>
      <xdr:rowOff>127000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924143"/>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108857</xdr:rowOff>
    </xdr:from>
    <xdr:to>
      <xdr:col>20</xdr:col>
      <xdr:colOff>38100</xdr:colOff>
      <xdr:row>57</xdr:row>
      <xdr:rowOff>39007</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49184</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78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151493</xdr:rowOff>
    </xdr:from>
    <xdr:to>
      <xdr:col>15</xdr:col>
      <xdr:colOff>98425</xdr:colOff>
      <xdr:row>58</xdr:row>
      <xdr:rowOff>159657</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924143"/>
          <a:ext cx="889000" cy="17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43543</xdr:rowOff>
    </xdr:from>
    <xdr:to>
      <xdr:col>15</xdr:col>
      <xdr:colOff>149225</xdr:colOff>
      <xdr:row>56</xdr:row>
      <xdr:rowOff>145143</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155320</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41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159657</xdr:rowOff>
    </xdr:from>
    <xdr:to>
      <xdr:col>11</xdr:col>
      <xdr:colOff>9525</xdr:colOff>
      <xdr:row>59</xdr:row>
      <xdr:rowOff>37193</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101037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2722</xdr:rowOff>
    </xdr:from>
    <xdr:to>
      <xdr:col>6</xdr:col>
      <xdr:colOff>171450</xdr:colOff>
      <xdr:row>57</xdr:row>
      <xdr:rowOff>104322</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114499</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54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51707</xdr:rowOff>
    </xdr:from>
    <xdr:to>
      <xdr:col>24</xdr:col>
      <xdr:colOff>76200</xdr:colOff>
      <xdr:row>59</xdr:row>
      <xdr:rowOff>153307</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1016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23784</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1013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76200</xdr:rowOff>
    </xdr:from>
    <xdr:to>
      <xdr:col>20</xdr:col>
      <xdr:colOff>38100</xdr:colOff>
      <xdr:row>59</xdr:row>
      <xdr:rowOff>6350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162577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100693</xdr:rowOff>
    </xdr:from>
    <xdr:to>
      <xdr:col>15</xdr:col>
      <xdr:colOff>149225</xdr:colOff>
      <xdr:row>58</xdr:row>
      <xdr:rowOff>30843</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87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15620</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95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108857</xdr:rowOff>
    </xdr:from>
    <xdr:to>
      <xdr:col>11</xdr:col>
      <xdr:colOff>60325</xdr:colOff>
      <xdr:row>59</xdr:row>
      <xdr:rowOff>39007</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23784</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13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157843</xdr:rowOff>
    </xdr:from>
    <xdr:to>
      <xdr:col>6</xdr:col>
      <xdr:colOff>171450</xdr:colOff>
      <xdr:row>59</xdr:row>
      <xdr:rowOff>87993</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1010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72770</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18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　類似団体内平均と比較して上回って推移していたが、令和</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2</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年度より下水道事業の法適化に伴う下水道事業特別会計に対する繰出金の減の影響により比率は改善し、類似団体平均と同水準で推移している。</a:t>
          </a:r>
          <a:endParaRPr lang="ja-JP" altLang="ja-JP" sz="1400">
            <a:solidFill>
              <a:schemeClr val="tx1"/>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62230</xdr:rowOff>
    </xdr:from>
    <xdr:to>
      <xdr:col>82</xdr:col>
      <xdr:colOff>107950</xdr:colOff>
      <xdr:row>62</xdr:row>
      <xdr:rowOff>20320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14908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163847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62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20320</xdr:rowOff>
    </xdr:from>
    <xdr:to>
      <xdr:col>82</xdr:col>
      <xdr:colOff>196850</xdr:colOff>
      <xdr:row>62</xdr:row>
      <xdr:rowOff>20320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650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148607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89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62230</xdr:rowOff>
    </xdr:from>
    <xdr:to>
      <xdr:col>82</xdr:col>
      <xdr:colOff>196850</xdr:colOff>
      <xdr:row>53</xdr:row>
      <xdr:rowOff>62230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149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46990</xdr:rowOff>
    </xdr:from>
    <xdr:to>
      <xdr:col>82</xdr:col>
      <xdr:colOff>107950</xdr:colOff>
      <xdr:row>57</xdr:row>
      <xdr:rowOff>107950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5671800" y="981964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107967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537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91440</xdr:rowOff>
    </xdr:from>
    <xdr:to>
      <xdr:col>82</xdr:col>
      <xdr:colOff>158750</xdr:colOff>
      <xdr:row>57</xdr:row>
      <xdr:rowOff>21590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1270</xdr:rowOff>
    </xdr:from>
    <xdr:to>
      <xdr:col>78</xdr:col>
      <xdr:colOff>69850</xdr:colOff>
      <xdr:row>57</xdr:row>
      <xdr:rowOff>107950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4782800" y="97739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76200</xdr:rowOff>
    </xdr:from>
    <xdr:to>
      <xdr:col>78</xdr:col>
      <xdr:colOff>120650</xdr:colOff>
      <xdr:row>57</xdr:row>
      <xdr:rowOff>6350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16527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1270</xdr:rowOff>
    </xdr:from>
    <xdr:to>
      <xdr:col>73</xdr:col>
      <xdr:colOff>180975</xdr:colOff>
      <xdr:row>57</xdr:row>
      <xdr:rowOff>115570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97739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76200</xdr:rowOff>
    </xdr:from>
    <xdr:to>
      <xdr:col>74</xdr:col>
      <xdr:colOff>31750</xdr:colOff>
      <xdr:row>57</xdr:row>
      <xdr:rowOff>6350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16527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115570</xdr:rowOff>
    </xdr:from>
    <xdr:to>
      <xdr:col>69</xdr:col>
      <xdr:colOff>92075</xdr:colOff>
      <xdr:row>61</xdr:row>
      <xdr:rowOff>92710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3004800" y="9888220"/>
          <a:ext cx="889000" cy="662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85107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34290</xdr:rowOff>
    </xdr:from>
    <xdr:to>
      <xdr:col>65</xdr:col>
      <xdr:colOff>53975</xdr:colOff>
      <xdr:row>57</xdr:row>
      <xdr:rowOff>135890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146067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57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167640</xdr:rowOff>
    </xdr:from>
    <xdr:to>
      <xdr:col>82</xdr:col>
      <xdr:colOff>158750</xdr:colOff>
      <xdr:row>57</xdr:row>
      <xdr:rowOff>97790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139717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57150</xdr:rowOff>
    </xdr:from>
    <xdr:to>
      <xdr:col>78</xdr:col>
      <xdr:colOff>120650</xdr:colOff>
      <xdr:row>57</xdr:row>
      <xdr:rowOff>158750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143527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91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121920</xdr:rowOff>
    </xdr:from>
    <xdr:to>
      <xdr:col>74</xdr:col>
      <xdr:colOff>31750</xdr:colOff>
      <xdr:row>57</xdr:row>
      <xdr:rowOff>52070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36847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64770</xdr:rowOff>
    </xdr:from>
    <xdr:to>
      <xdr:col>69</xdr:col>
      <xdr:colOff>142875</xdr:colOff>
      <xdr:row>57</xdr:row>
      <xdr:rowOff>166370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151147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41910</xdr:rowOff>
    </xdr:from>
    <xdr:to>
      <xdr:col>65</xdr:col>
      <xdr:colOff>53975</xdr:colOff>
      <xdr:row>61</xdr:row>
      <xdr:rowOff>143510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1050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128287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1058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　類似団体平均と比較して下回っているのは、本町は消防、ごみ処理施設などを単独で有しているため、一部事務組合等に対する負担金が少ないことが要因である。</a:t>
          </a:r>
          <a:endParaRPr lang="ja-JP" altLang="ja-JP" sz="14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　令和</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2</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年度より下水道会計が地方公営企業法の適用となったことに伴う下水道会計負担金の支出により、比率は上昇した。</a:t>
          </a:r>
          <a:endParaRPr lang="ja-JP" altLang="ja-JP" sz="14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　今後は国民健康保険財政調整交付金や介護給付費負担金など社会保障関係経費の増加等が見込まれるため、事業の見直し、介護予防の推進等により経費の縮減に努め</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る</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a:t>
          </a:r>
          <a:endParaRPr lang="ja-JP" altLang="ja-JP" sz="1400">
            <a:solidFill>
              <a:schemeClr val="tx1"/>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35</xdr:row>
      <xdr:rowOff>78994</xdr:rowOff>
    </xdr:from>
    <xdr:to>
      <xdr:col>82</xdr:col>
      <xdr:colOff>107950</xdr:colOff>
      <xdr:row>40</xdr:row>
      <xdr:rowOff>131572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6079744"/>
          <a:ext cx="0" cy="90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165371</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823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35</xdr:row>
      <xdr:rowOff>78994</xdr:rowOff>
    </xdr:from>
    <xdr:to>
      <xdr:col>82</xdr:col>
      <xdr:colOff>196850</xdr:colOff>
      <xdr:row>35</xdr:row>
      <xdr:rowOff>78994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079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35560</xdr:rowOff>
    </xdr:from>
    <xdr:to>
      <xdr:col>82</xdr:col>
      <xdr:colOff>107950</xdr:colOff>
      <xdr:row>36</xdr:row>
      <xdr:rowOff>53848</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5671800" y="620776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4843</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348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32766</xdr:rowOff>
    </xdr:from>
    <xdr:to>
      <xdr:col>82</xdr:col>
      <xdr:colOff>158750</xdr:colOff>
      <xdr:row>37</xdr:row>
      <xdr:rowOff>134366</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37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35560</xdr:rowOff>
    </xdr:from>
    <xdr:to>
      <xdr:col>78</xdr:col>
      <xdr:colOff>69850</xdr:colOff>
      <xdr:row>36</xdr:row>
      <xdr:rowOff>40132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4782800" y="62077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9906</xdr:rowOff>
    </xdr:from>
    <xdr:to>
      <xdr:col>78</xdr:col>
      <xdr:colOff>120650</xdr:colOff>
      <xdr:row>37</xdr:row>
      <xdr:rowOff>111506</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96283</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439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40132</xdr:rowOff>
    </xdr:from>
    <xdr:to>
      <xdr:col>73</xdr:col>
      <xdr:colOff>180975</xdr:colOff>
      <xdr:row>36</xdr:row>
      <xdr:rowOff>122428</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893800" y="621233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45991</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53848</xdr:rowOff>
    </xdr:from>
    <xdr:to>
      <xdr:col>69</xdr:col>
      <xdr:colOff>92075</xdr:colOff>
      <xdr:row>36</xdr:row>
      <xdr:rowOff>122428</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004800" y="5883148"/>
          <a:ext cx="889000" cy="41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19050</xdr:rowOff>
    </xdr:from>
    <xdr:to>
      <xdr:col>69</xdr:col>
      <xdr:colOff>142875</xdr:colOff>
      <xdr:row>37</xdr:row>
      <xdr:rowOff>120650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105427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77995</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xdr:rowOff>
    </xdr:from>
    <xdr:to>
      <xdr:col>82</xdr:col>
      <xdr:colOff>158750</xdr:colOff>
      <xdr:row>36</xdr:row>
      <xdr:rowOff>104648</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19575</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602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156210</xdr:rowOff>
    </xdr:from>
    <xdr:to>
      <xdr:col>78</xdr:col>
      <xdr:colOff>120650</xdr:colOff>
      <xdr:row>36</xdr:row>
      <xdr:rowOff>86360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96537</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160782</xdr:rowOff>
    </xdr:from>
    <xdr:to>
      <xdr:col>74</xdr:col>
      <xdr:colOff>31750</xdr:colOff>
      <xdr:row>36</xdr:row>
      <xdr:rowOff>90932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101109</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71628</xdr:rowOff>
    </xdr:from>
    <xdr:to>
      <xdr:col>69</xdr:col>
      <xdr:colOff>142875</xdr:colOff>
      <xdr:row>37</xdr:row>
      <xdr:rowOff>1778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11955</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3048</xdr:rowOff>
    </xdr:from>
    <xdr:to>
      <xdr:col>65</xdr:col>
      <xdr:colOff>53975</xdr:colOff>
      <xdr:row>34</xdr:row>
      <xdr:rowOff>104648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583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114825</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560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29</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年度までは類似団体平均を上回っていたが、庁舎建設事業債の償還完了などにより、平成</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30</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年度は類似団体平均を下回った。その後は類似団体平均と同水準で横ばいに推移して</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おり、令和</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5</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年度は</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15.7</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％となっている。</a:t>
          </a:r>
          <a:endParaRPr lang="ja-JP" altLang="ja-JP" sz="14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　引き続き、過度の財政負担が生じることのないよう地方債の発行に努める。</a:t>
          </a:r>
          <a:endParaRPr lang="ja-JP" altLang="ja-JP" sz="1400">
            <a:solidFill>
              <a:schemeClr val="tx1"/>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a:extLst>
            <a:ext uri="{FF2B5EF4-FFF2-40B4-BE49-F238E27FC236}">
              <a16:creationId xmlns:a16="http://schemas.microsoft.com/office/drawing/2014/main" id="{00000000-0008-0000-0400-00006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xdr:rowOff>
    </xdr:from>
    <xdr:to>
      <xdr:col>24</xdr:col>
      <xdr:colOff>25400</xdr:colOff>
      <xdr:row>80</xdr:row>
      <xdr:rowOff>94996</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4826000" y="12700000"/>
          <a:ext cx="0" cy="1110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67073</xdr:rowOff>
    </xdr:from>
    <xdr:ext cx="762000" cy="259045"/>
    <xdr:sp macro="" textlink="">
      <xdr:nvSpPr>
        <xdr:cNvPr id="361" name="公債費最小値テキスト">
          <a:extLst>
            <a:ext uri="{FF2B5EF4-FFF2-40B4-BE49-F238E27FC236}">
              <a16:creationId xmlns:a16="http://schemas.microsoft.com/office/drawing/2014/main" id="{00000000-0008-0000-0400-000069010000}"/>
            </a:ext>
          </a:extLst>
        </xdr:cNvPr>
        <xdr:cNvSpPr txBox="1"/>
      </xdr:nvSpPr>
      <xdr:spPr>
        <a:xfrm>
          <a:off x="4914900" y="1378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94996</xdr:rowOff>
    </xdr:from>
    <xdr:to>
      <xdr:col>24</xdr:col>
      <xdr:colOff>114300</xdr:colOff>
      <xdr:row>80</xdr:row>
      <xdr:rowOff>94996</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381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99077</xdr:rowOff>
    </xdr:from>
    <xdr:ext cx="762000" cy="259045"/>
    <xdr:sp macro="" textlink="">
      <xdr:nvSpPr>
        <xdr:cNvPr id="363" name="公債費最大値テキスト">
          <a:extLst>
            <a:ext uri="{FF2B5EF4-FFF2-40B4-BE49-F238E27FC236}">
              <a16:creationId xmlns:a16="http://schemas.microsoft.com/office/drawing/2014/main" id="{00000000-0008-0000-0400-00006B010000}"/>
            </a:ext>
          </a:extLst>
        </xdr:cNvPr>
        <xdr:cNvSpPr txBox="1"/>
      </xdr:nvSpPr>
      <xdr:spPr>
        <a:xfrm>
          <a:off x="4914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12700</xdr:rowOff>
    </xdr:from>
    <xdr:to>
      <xdr:col>24</xdr:col>
      <xdr:colOff>114300</xdr:colOff>
      <xdr:row>74</xdr:row>
      <xdr:rowOff>12700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92711</xdr:rowOff>
    </xdr:from>
    <xdr:to>
      <xdr:col>24</xdr:col>
      <xdr:colOff>25400</xdr:colOff>
      <xdr:row>77</xdr:row>
      <xdr:rowOff>101854</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3987800" y="13294361"/>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8145</xdr:rowOff>
    </xdr:from>
    <xdr:ext cx="762000" cy="259045"/>
    <xdr:sp macro="" textlink="">
      <xdr:nvSpPr>
        <xdr:cNvPr id="366" name="公債費平均値テキスト">
          <a:extLst>
            <a:ext uri="{FF2B5EF4-FFF2-40B4-BE49-F238E27FC236}">
              <a16:creationId xmlns:a16="http://schemas.microsoft.com/office/drawing/2014/main" id="{00000000-0008-0000-0400-00006E010000}"/>
            </a:ext>
          </a:extLst>
        </xdr:cNvPr>
        <xdr:cNvSpPr txBox="1"/>
      </xdr:nvSpPr>
      <xdr:spPr>
        <a:xfrm>
          <a:off x="4914900" y="13038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163068</xdr:rowOff>
    </xdr:from>
    <xdr:to>
      <xdr:col>24</xdr:col>
      <xdr:colOff>76200</xdr:colOff>
      <xdr:row>77</xdr:row>
      <xdr:rowOff>93218</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47752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78994</xdr:rowOff>
    </xdr:from>
    <xdr:to>
      <xdr:col>19</xdr:col>
      <xdr:colOff>187325</xdr:colOff>
      <xdr:row>77</xdr:row>
      <xdr:rowOff>92711</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3098800" y="13280644"/>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19050</xdr:rowOff>
    </xdr:from>
    <xdr:to>
      <xdr:col>20</xdr:col>
      <xdr:colOff>38100</xdr:colOff>
      <xdr:row>77</xdr:row>
      <xdr:rowOff>120650</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130827</xdr:rowOff>
    </xdr:from>
    <xdr:ext cx="7366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3606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78994</xdr:rowOff>
    </xdr:from>
    <xdr:to>
      <xdr:col>15</xdr:col>
      <xdr:colOff>98425</xdr:colOff>
      <xdr:row>77</xdr:row>
      <xdr:rowOff>143002</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2209800" y="1328064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158496</xdr:rowOff>
    </xdr:from>
    <xdr:to>
      <xdr:col>15</xdr:col>
      <xdr:colOff>149225</xdr:colOff>
      <xdr:row>77</xdr:row>
      <xdr:rowOff>88646</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048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98823</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717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143002</xdr:rowOff>
    </xdr:from>
    <xdr:to>
      <xdr:col>11</xdr:col>
      <xdr:colOff>9525</xdr:colOff>
      <xdr:row>77</xdr:row>
      <xdr:rowOff>147574</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1320800" y="133446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9906</xdr:rowOff>
    </xdr:from>
    <xdr:to>
      <xdr:col>11</xdr:col>
      <xdr:colOff>60325</xdr:colOff>
      <xdr:row>77</xdr:row>
      <xdr:rowOff>111506</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2159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121683</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828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23622</xdr:rowOff>
    </xdr:from>
    <xdr:to>
      <xdr:col>6</xdr:col>
      <xdr:colOff>171450</xdr:colOff>
      <xdr:row>77</xdr:row>
      <xdr:rowOff>125222</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1270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135399</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939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51054</xdr:rowOff>
    </xdr:from>
    <xdr:to>
      <xdr:col>24</xdr:col>
      <xdr:colOff>76200</xdr:colOff>
      <xdr:row>77</xdr:row>
      <xdr:rowOff>152654</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47752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23131</xdr:rowOff>
    </xdr:from>
    <xdr:ext cx="762000" cy="259045"/>
    <xdr:sp macro="" textlink="">
      <xdr:nvSpPr>
        <xdr:cNvPr id="385" name="公債費該当値テキスト">
          <a:extLst>
            <a:ext uri="{FF2B5EF4-FFF2-40B4-BE49-F238E27FC236}">
              <a16:creationId xmlns:a16="http://schemas.microsoft.com/office/drawing/2014/main" id="{00000000-0008-0000-0400-000081010000}"/>
            </a:ext>
          </a:extLst>
        </xdr:cNvPr>
        <xdr:cNvSpPr txBox="1"/>
      </xdr:nvSpPr>
      <xdr:spPr>
        <a:xfrm>
          <a:off x="4914900" y="1322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41911</xdr:rowOff>
    </xdr:from>
    <xdr:to>
      <xdr:col>20</xdr:col>
      <xdr:colOff>38100</xdr:colOff>
      <xdr:row>77</xdr:row>
      <xdr:rowOff>143511</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937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128288</xdr:rowOff>
    </xdr:from>
    <xdr:ext cx="7366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606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28194</xdr:rowOff>
    </xdr:from>
    <xdr:to>
      <xdr:col>15</xdr:col>
      <xdr:colOff>149225</xdr:colOff>
      <xdr:row>77</xdr:row>
      <xdr:rowOff>129794</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048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114571</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717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92202</xdr:rowOff>
    </xdr:from>
    <xdr:to>
      <xdr:col>11</xdr:col>
      <xdr:colOff>60325</xdr:colOff>
      <xdr:row>78</xdr:row>
      <xdr:rowOff>22352</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2159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7129</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828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96774</xdr:rowOff>
    </xdr:from>
    <xdr:to>
      <xdr:col>6</xdr:col>
      <xdr:colOff>171450</xdr:colOff>
      <xdr:row>78</xdr:row>
      <xdr:rowOff>26924</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1270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11701</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9398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　物件費</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や</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扶助費</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など</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、全体として類似団体平均値を大きく上回っている。</a:t>
          </a:r>
          <a:endParaRPr lang="ja-JP" altLang="ja-JP" sz="14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　今後も一般財源収入の増が見込めないなか、経常経費の削減に努め</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る</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a:t>
          </a:r>
          <a:endParaRPr lang="ja-JP" altLang="ja-JP" sz="1400">
            <a:solidFill>
              <a:schemeClr val="tx1"/>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78994</xdr:rowOff>
    </xdr:from>
    <xdr:to>
      <xdr:col>82</xdr:col>
      <xdr:colOff>107950</xdr:colOff>
      <xdr:row>81</xdr:row>
      <xdr:rowOff>28702</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594844"/>
          <a:ext cx="0" cy="1321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779</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3888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28702</xdr:rowOff>
    </xdr:from>
    <xdr:to>
      <xdr:col>82</xdr:col>
      <xdr:colOff>196850</xdr:colOff>
      <xdr:row>81</xdr:row>
      <xdr:rowOff>28702</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391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165371</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33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78994</xdr:rowOff>
    </xdr:from>
    <xdr:to>
      <xdr:col>82</xdr:col>
      <xdr:colOff>196850</xdr:colOff>
      <xdr:row>73</xdr:row>
      <xdr:rowOff>78994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594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110998</xdr:rowOff>
    </xdr:from>
    <xdr:to>
      <xdr:col>82</xdr:col>
      <xdr:colOff>107950</xdr:colOff>
      <xdr:row>79</xdr:row>
      <xdr:rowOff>147574</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5671800" y="1365554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8145</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3038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163068</xdr:rowOff>
    </xdr:from>
    <xdr:to>
      <xdr:col>82</xdr:col>
      <xdr:colOff>158750</xdr:colOff>
      <xdr:row>77</xdr:row>
      <xdr:rowOff>93218</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140715</xdr:rowOff>
    </xdr:from>
    <xdr:to>
      <xdr:col>78</xdr:col>
      <xdr:colOff>69850</xdr:colOff>
      <xdr:row>79</xdr:row>
      <xdr:rowOff>110998</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4782800" y="13513815"/>
          <a:ext cx="889000" cy="14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108204</xdr:rowOff>
    </xdr:from>
    <xdr:to>
      <xdr:col>78</xdr:col>
      <xdr:colOff>120650</xdr:colOff>
      <xdr:row>77</xdr:row>
      <xdr:rowOff>38354</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48531</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2907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140715</xdr:rowOff>
    </xdr:from>
    <xdr:to>
      <xdr:col>73</xdr:col>
      <xdr:colOff>180975</xdr:colOff>
      <xdr:row>80</xdr:row>
      <xdr:rowOff>131572</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3893800" y="13513815"/>
          <a:ext cx="889000" cy="333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133350</xdr:rowOff>
    </xdr:from>
    <xdr:to>
      <xdr:col>74</xdr:col>
      <xdr:colOff>31750</xdr:colOff>
      <xdr:row>76</xdr:row>
      <xdr:rowOff>63500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131572</xdr:rowOff>
    </xdr:from>
    <xdr:to>
      <xdr:col>69</xdr:col>
      <xdr:colOff>92075</xdr:colOff>
      <xdr:row>81</xdr:row>
      <xdr:rowOff>147574</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004800" y="13847572"/>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32765</xdr:rowOff>
    </xdr:from>
    <xdr:to>
      <xdr:col>69</xdr:col>
      <xdr:colOff>142875</xdr:colOff>
      <xdr:row>77</xdr:row>
      <xdr:rowOff>134365</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144542</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46482</xdr:rowOff>
    </xdr:from>
    <xdr:to>
      <xdr:col>65</xdr:col>
      <xdr:colOff>53975</xdr:colOff>
      <xdr:row>77</xdr:row>
      <xdr:rowOff>148082</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158259</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96774</xdr:rowOff>
    </xdr:from>
    <xdr:to>
      <xdr:col>82</xdr:col>
      <xdr:colOff>158750</xdr:colOff>
      <xdr:row>80</xdr:row>
      <xdr:rowOff>26924</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364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68851</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3613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60198</xdr:rowOff>
    </xdr:from>
    <xdr:to>
      <xdr:col>78</xdr:col>
      <xdr:colOff>120650</xdr:colOff>
      <xdr:row>79</xdr:row>
      <xdr:rowOff>161798</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360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146575</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3691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89915</xdr:rowOff>
    </xdr:from>
    <xdr:to>
      <xdr:col>74</xdr:col>
      <xdr:colOff>31750</xdr:colOff>
      <xdr:row>79</xdr:row>
      <xdr:rowOff>20065</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4842</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354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80772</xdr:rowOff>
    </xdr:from>
    <xdr:to>
      <xdr:col>69</xdr:col>
      <xdr:colOff>142875</xdr:colOff>
      <xdr:row>81</xdr:row>
      <xdr:rowOff>10922</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379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167149</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388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81</xdr:row>
      <xdr:rowOff>96774</xdr:rowOff>
    </xdr:from>
    <xdr:to>
      <xdr:col>65</xdr:col>
      <xdr:colOff>53975</xdr:colOff>
      <xdr:row>82</xdr:row>
      <xdr:rowOff>26924</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3984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82</xdr:row>
      <xdr:rowOff>11701</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4070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大阪府忠岡町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145631</xdr:rowOff>
    </xdr:from>
    <xdr:to>
      <xdr:col>29</xdr:col>
      <xdr:colOff>127000</xdr:colOff>
      <xdr:row>20</xdr:row>
      <xdr:rowOff>79045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79206"/>
          <a:ext cx="0" cy="147646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51122</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2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79045</xdr:rowOff>
    </xdr:from>
    <xdr:to>
      <xdr:col>30</xdr:col>
      <xdr:colOff>25400</xdr:colOff>
      <xdr:row>20</xdr:row>
      <xdr:rowOff>79045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556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60558</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2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145631</xdr:rowOff>
    </xdr:from>
    <xdr:to>
      <xdr:col>30</xdr:col>
      <xdr:colOff>25400</xdr:colOff>
      <xdr:row>11</xdr:row>
      <xdr:rowOff>145631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792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166853</xdr:rowOff>
    </xdr:from>
    <xdr:to>
      <xdr:col>29</xdr:col>
      <xdr:colOff>127000</xdr:colOff>
      <xdr:row>18</xdr:row>
      <xdr:rowOff>15900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129128"/>
          <a:ext cx="647700" cy="204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132592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51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116065</xdr:rowOff>
    </xdr:from>
    <xdr:to>
      <xdr:col>29</xdr:col>
      <xdr:colOff>177800</xdr:colOff>
      <xdr:row>17</xdr:row>
      <xdr:rowOff>46215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068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15900</xdr:rowOff>
    </xdr:from>
    <xdr:to>
      <xdr:col>26</xdr:col>
      <xdr:colOff>50800</xdr:colOff>
      <xdr:row>18</xdr:row>
      <xdr:rowOff>47155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149625"/>
          <a:ext cx="698500" cy="312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157150</xdr:rowOff>
    </xdr:from>
    <xdr:to>
      <xdr:col>26</xdr:col>
      <xdr:colOff>101600</xdr:colOff>
      <xdr:row>17</xdr:row>
      <xdr:rowOff>87300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479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97477</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16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47155</xdr:rowOff>
    </xdr:from>
    <xdr:to>
      <xdr:col>22</xdr:col>
      <xdr:colOff>114300</xdr:colOff>
      <xdr:row>18</xdr:row>
      <xdr:rowOff>97218</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180880"/>
          <a:ext cx="698500" cy="500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4305</xdr:rowOff>
    </xdr:from>
    <xdr:to>
      <xdr:col>22</xdr:col>
      <xdr:colOff>165100</xdr:colOff>
      <xdr:row>17</xdr:row>
      <xdr:rowOff>105905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65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116082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35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97218</xdr:rowOff>
    </xdr:from>
    <xdr:to>
      <xdr:col>18</xdr:col>
      <xdr:colOff>177800</xdr:colOff>
      <xdr:row>18</xdr:row>
      <xdr:rowOff>105346</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230943"/>
          <a:ext cx="698500" cy="81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16662</xdr:rowOff>
    </xdr:from>
    <xdr:to>
      <xdr:col>19</xdr:col>
      <xdr:colOff>38100</xdr:colOff>
      <xdr:row>17</xdr:row>
      <xdr:rowOff>118262</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78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128439</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47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7125</xdr:rowOff>
    </xdr:from>
    <xdr:to>
      <xdr:col>15</xdr:col>
      <xdr:colOff>101600</xdr:colOff>
      <xdr:row>17</xdr:row>
      <xdr:rowOff>108725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69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118902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116053</xdr:rowOff>
    </xdr:from>
    <xdr:to>
      <xdr:col>29</xdr:col>
      <xdr:colOff>177800</xdr:colOff>
      <xdr:row>18</xdr:row>
      <xdr:rowOff>46203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0783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88130</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50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136550</xdr:rowOff>
    </xdr:from>
    <xdr:to>
      <xdr:col>26</xdr:col>
      <xdr:colOff>101600</xdr:colOff>
      <xdr:row>18</xdr:row>
      <xdr:rowOff>66700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0988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51478</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185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167805</xdr:rowOff>
    </xdr:from>
    <xdr:to>
      <xdr:col>22</xdr:col>
      <xdr:colOff>165100</xdr:colOff>
      <xdr:row>18</xdr:row>
      <xdr:rowOff>97955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1300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82732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216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46418</xdr:rowOff>
    </xdr:from>
    <xdr:to>
      <xdr:col>19</xdr:col>
      <xdr:colOff>38100</xdr:colOff>
      <xdr:row>18</xdr:row>
      <xdr:rowOff>148018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1801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132795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26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54546</xdr:rowOff>
    </xdr:from>
    <xdr:to>
      <xdr:col>15</xdr:col>
      <xdr:colOff>101600</xdr:colOff>
      <xdr:row>18</xdr:row>
      <xdr:rowOff>156146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1882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140924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27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32771</xdr:rowOff>
    </xdr:from>
    <xdr:to>
      <xdr:col>29</xdr:col>
      <xdr:colOff>127000</xdr:colOff>
      <xdr:row>38</xdr:row>
      <xdr:rowOff>99340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300221"/>
          <a:ext cx="0" cy="12667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71417</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53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99340</xdr:rowOff>
    </xdr:from>
    <xdr:to>
      <xdr:col>30</xdr:col>
      <xdr:colOff>25400</xdr:colOff>
      <xdr:row>38</xdr:row>
      <xdr:rowOff>99340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5669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119148</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6043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32771</xdr:rowOff>
    </xdr:from>
    <xdr:to>
      <xdr:col>30</xdr:col>
      <xdr:colOff>25400</xdr:colOff>
      <xdr:row>34</xdr:row>
      <xdr:rowOff>32771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3002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41024</xdr:rowOff>
    </xdr:from>
    <xdr:to>
      <xdr:col>29</xdr:col>
      <xdr:colOff>127000</xdr:colOff>
      <xdr:row>37</xdr:row>
      <xdr:rowOff>86835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7165724"/>
          <a:ext cx="647700" cy="458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193426</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8037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5449</xdr:rowOff>
    </xdr:from>
    <xdr:to>
      <xdr:col>29</xdr:col>
      <xdr:colOff>177800</xdr:colOff>
      <xdr:row>36</xdr:row>
      <xdr:rowOff>107049</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958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22187</xdr:rowOff>
    </xdr:from>
    <xdr:to>
      <xdr:col>26</xdr:col>
      <xdr:colOff>50800</xdr:colOff>
      <xdr:row>37</xdr:row>
      <xdr:rowOff>86835</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4305300" y="7146887"/>
          <a:ext cx="698500" cy="646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337513</xdr:rowOff>
    </xdr:from>
    <xdr:to>
      <xdr:col>26</xdr:col>
      <xdr:colOff>101600</xdr:colOff>
      <xdr:row>36</xdr:row>
      <xdr:rowOff>96213</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9478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106390</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716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168400</xdr:rowOff>
    </xdr:from>
    <xdr:to>
      <xdr:col>22</xdr:col>
      <xdr:colOff>114300</xdr:colOff>
      <xdr:row>37</xdr:row>
      <xdr:rowOff>22187</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3606800" y="7121650"/>
          <a:ext cx="698500" cy="252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23325</xdr:rowOff>
    </xdr:from>
    <xdr:to>
      <xdr:col>22</xdr:col>
      <xdr:colOff>165100</xdr:colOff>
      <xdr:row>36</xdr:row>
      <xdr:rowOff>124925</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976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135102</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745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156444</xdr:rowOff>
    </xdr:from>
    <xdr:to>
      <xdr:col>18</xdr:col>
      <xdr:colOff>177800</xdr:colOff>
      <xdr:row>36</xdr:row>
      <xdr:rowOff>168400</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2908300" y="7109694"/>
          <a:ext cx="698500" cy="119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49111</xdr:rowOff>
    </xdr:from>
    <xdr:to>
      <xdr:col>19</xdr:col>
      <xdr:colOff>38100</xdr:colOff>
      <xdr:row>36</xdr:row>
      <xdr:rowOff>150711</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70023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160888</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771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30343</xdr:rowOff>
    </xdr:from>
    <xdr:to>
      <xdr:col>15</xdr:col>
      <xdr:colOff>101600</xdr:colOff>
      <xdr:row>36</xdr:row>
      <xdr:rowOff>131943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9835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142120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752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161674</xdr:rowOff>
    </xdr:from>
    <xdr:to>
      <xdr:col>29</xdr:col>
      <xdr:colOff>177800</xdr:colOff>
      <xdr:row>37</xdr:row>
      <xdr:rowOff>91824</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71149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133751</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7087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36035</xdr:rowOff>
    </xdr:from>
    <xdr:to>
      <xdr:col>26</xdr:col>
      <xdr:colOff>101600</xdr:colOff>
      <xdr:row>37</xdr:row>
      <xdr:rowOff>137635</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71607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122412</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72471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142837</xdr:rowOff>
    </xdr:from>
    <xdr:to>
      <xdr:col>22</xdr:col>
      <xdr:colOff>165100</xdr:colOff>
      <xdr:row>37</xdr:row>
      <xdr:rowOff>72987</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70960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57764</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7182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117600</xdr:rowOff>
    </xdr:from>
    <xdr:to>
      <xdr:col>19</xdr:col>
      <xdr:colOff>38100</xdr:colOff>
      <xdr:row>37</xdr:row>
      <xdr:rowOff>47750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70708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32527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715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105644</xdr:rowOff>
    </xdr:from>
    <xdr:to>
      <xdr:col>15</xdr:col>
      <xdr:colOff>101600</xdr:colOff>
      <xdr:row>37</xdr:row>
      <xdr:rowOff>35794</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70588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20571</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7145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大阪府忠岡町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16,573
15,999
3.97
8,739,824
8,632,058
107,420
4,629,800
7,297,970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18.0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52268</xdr:rowOff>
    </xdr:from>
    <xdr:to>
      <xdr:col>24</xdr:col>
      <xdr:colOff>62865</xdr:colOff>
      <xdr:row>39</xdr:row>
      <xdr:rowOff>56139</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195768"/>
          <a:ext cx="1270" cy="1546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59966</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746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56139</xdr:rowOff>
    </xdr:from>
    <xdr:to>
      <xdr:col>24</xdr:col>
      <xdr:colOff>152400</xdr:colOff>
      <xdr:row>39</xdr:row>
      <xdr:rowOff>56139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742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170395</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4970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52268</xdr:rowOff>
    </xdr:from>
    <xdr:to>
      <xdr:col>24</xdr:col>
      <xdr:colOff>152400</xdr:colOff>
      <xdr:row>30</xdr:row>
      <xdr:rowOff>52268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19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17719</xdr:rowOff>
    </xdr:from>
    <xdr:to>
      <xdr:col>24</xdr:col>
      <xdr:colOff>63500</xdr:colOff>
      <xdr:row>36</xdr:row>
      <xdr:rowOff>74503</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6189919"/>
          <a:ext cx="838200" cy="56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108851</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9381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85974</xdr:rowOff>
    </xdr:from>
    <xdr:to>
      <xdr:col>24</xdr:col>
      <xdr:colOff>114300</xdr:colOff>
      <xdr:row>36</xdr:row>
      <xdr:rowOff>16124</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08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27945</xdr:rowOff>
    </xdr:from>
    <xdr:to>
      <xdr:col>19</xdr:col>
      <xdr:colOff>177800</xdr:colOff>
      <xdr:row>36</xdr:row>
      <xdr:rowOff>74503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2908300" y="6200145"/>
          <a:ext cx="889000" cy="46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115707</xdr:rowOff>
    </xdr:from>
    <xdr:to>
      <xdr:col>20</xdr:col>
      <xdr:colOff>38100</xdr:colOff>
      <xdr:row>36</xdr:row>
      <xdr:rowOff>45857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116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62384</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5891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27945</xdr:rowOff>
    </xdr:from>
    <xdr:to>
      <xdr:col>15</xdr:col>
      <xdr:colOff>50800</xdr:colOff>
      <xdr:row>36</xdr:row>
      <xdr:rowOff>111597</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200145"/>
          <a:ext cx="889000" cy="83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117094</xdr:rowOff>
    </xdr:from>
    <xdr:to>
      <xdr:col>15</xdr:col>
      <xdr:colOff>101600</xdr:colOff>
      <xdr:row>36</xdr:row>
      <xdr:rowOff>47244</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11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63771</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5893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111597</xdr:rowOff>
    </xdr:from>
    <xdr:to>
      <xdr:col>10</xdr:col>
      <xdr:colOff>114300</xdr:colOff>
      <xdr:row>36</xdr:row>
      <xdr:rowOff>126274</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283797"/>
          <a:ext cx="889000" cy="14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139908</xdr:rowOff>
    </xdr:from>
    <xdr:to>
      <xdr:col>10</xdr:col>
      <xdr:colOff>165100</xdr:colOff>
      <xdr:row>36</xdr:row>
      <xdr:rowOff>70058</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1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86585</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5915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102509</xdr:rowOff>
    </xdr:from>
    <xdr:to>
      <xdr:col>6</xdr:col>
      <xdr:colOff>38100</xdr:colOff>
      <xdr:row>37</xdr:row>
      <xdr:rowOff>32659</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27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23786</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6367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138369</xdr:rowOff>
    </xdr:from>
    <xdr:to>
      <xdr:col>24</xdr:col>
      <xdr:colOff>114300</xdr:colOff>
      <xdr:row>36</xdr:row>
      <xdr:rowOff>68519</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139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116796</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11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23703</xdr:rowOff>
    </xdr:from>
    <xdr:to>
      <xdr:col>20</xdr:col>
      <xdr:colOff>38100</xdr:colOff>
      <xdr:row>36</xdr:row>
      <xdr:rowOff>125303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195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116430</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6288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148595</xdr:rowOff>
    </xdr:from>
    <xdr:to>
      <xdr:col>15</xdr:col>
      <xdr:colOff>101600</xdr:colOff>
      <xdr:row>36</xdr:row>
      <xdr:rowOff>78745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149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69872</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624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60797</xdr:rowOff>
    </xdr:from>
    <xdr:to>
      <xdr:col>10</xdr:col>
      <xdr:colOff>165100</xdr:colOff>
      <xdr:row>36</xdr:row>
      <xdr:rowOff>162397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232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153524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6325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75474</xdr:rowOff>
    </xdr:from>
    <xdr:to>
      <xdr:col>6</xdr:col>
      <xdr:colOff>38100</xdr:colOff>
      <xdr:row>37</xdr:row>
      <xdr:rowOff>5624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247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22151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02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3711</xdr:rowOff>
    </xdr:from>
    <xdr:to>
      <xdr:col>24</xdr:col>
      <xdr:colOff>62865</xdr:colOff>
      <xdr:row>58</xdr:row>
      <xdr:rowOff>149110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576211"/>
          <a:ext cx="1270" cy="1516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152937</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10097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149110</xdr:rowOff>
    </xdr:from>
    <xdr:to>
      <xdr:col>24</xdr:col>
      <xdr:colOff>152400</xdr:colOff>
      <xdr:row>58</xdr:row>
      <xdr:rowOff>149110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10093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121838</xdr:rowOff>
    </xdr:from>
    <xdr:ext cx="599010"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351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3711</xdr:rowOff>
    </xdr:from>
    <xdr:to>
      <xdr:col>24</xdr:col>
      <xdr:colOff>152400</xdr:colOff>
      <xdr:row>50</xdr:row>
      <xdr:rowOff>3711</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576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35843</xdr:rowOff>
    </xdr:from>
    <xdr:to>
      <xdr:col>24</xdr:col>
      <xdr:colOff>63500</xdr:colOff>
      <xdr:row>57</xdr:row>
      <xdr:rowOff>59900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3797300" y="9808493"/>
          <a:ext cx="838200" cy="24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31703</xdr:rowOff>
    </xdr:from>
    <xdr:ext cx="534377"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461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8826</xdr:rowOff>
    </xdr:from>
    <xdr:to>
      <xdr:col>24</xdr:col>
      <xdr:colOff>114300</xdr:colOff>
      <xdr:row>56</xdr:row>
      <xdr:rowOff>110426</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610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35843</xdr:rowOff>
    </xdr:from>
    <xdr:to>
      <xdr:col>19</xdr:col>
      <xdr:colOff>177800</xdr:colOff>
      <xdr:row>57</xdr:row>
      <xdr:rowOff>58556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808493"/>
          <a:ext cx="889000" cy="22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2197</xdr:rowOff>
    </xdr:from>
    <xdr:to>
      <xdr:col>20</xdr:col>
      <xdr:colOff>38100</xdr:colOff>
      <xdr:row>56</xdr:row>
      <xdr:rowOff>103797</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603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120324</xdr:rowOff>
    </xdr:from>
    <xdr:ext cx="534377"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530111" y="9378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1836</xdr:rowOff>
    </xdr:from>
    <xdr:to>
      <xdr:col>15</xdr:col>
      <xdr:colOff>50800</xdr:colOff>
      <xdr:row>57</xdr:row>
      <xdr:rowOff>58556</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019300" y="9774486"/>
          <a:ext cx="889000" cy="56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74434</xdr:rowOff>
    </xdr:from>
    <xdr:to>
      <xdr:col>15</xdr:col>
      <xdr:colOff>101600</xdr:colOff>
      <xdr:row>57</xdr:row>
      <xdr:rowOff>4584</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67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21111</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41111" y="9450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1836</xdr:rowOff>
    </xdr:from>
    <xdr:to>
      <xdr:col>10</xdr:col>
      <xdr:colOff>114300</xdr:colOff>
      <xdr:row>57</xdr:row>
      <xdr:rowOff>30942</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9774486"/>
          <a:ext cx="889000" cy="29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124031</xdr:rowOff>
    </xdr:from>
    <xdr:to>
      <xdr:col>10</xdr:col>
      <xdr:colOff>165100</xdr:colOff>
      <xdr:row>57</xdr:row>
      <xdr:rowOff>54181</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725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45308</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52111" y="9817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151372</xdr:rowOff>
    </xdr:from>
    <xdr:to>
      <xdr:col>6</xdr:col>
      <xdr:colOff>38100</xdr:colOff>
      <xdr:row>57</xdr:row>
      <xdr:rowOff>81522</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75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98049</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63111" y="9527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9100</xdr:rowOff>
    </xdr:from>
    <xdr:to>
      <xdr:col>24</xdr:col>
      <xdr:colOff>114300</xdr:colOff>
      <xdr:row>57</xdr:row>
      <xdr:rowOff>110700</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78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158977</xdr:rowOff>
    </xdr:from>
    <xdr:ext cx="534377"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760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156493</xdr:rowOff>
    </xdr:from>
    <xdr:to>
      <xdr:col>20</xdr:col>
      <xdr:colOff>38100</xdr:colOff>
      <xdr:row>57</xdr:row>
      <xdr:rowOff>86643</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757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77770</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530111" y="9850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7756</xdr:rowOff>
    </xdr:from>
    <xdr:to>
      <xdr:col>15</xdr:col>
      <xdr:colOff>101600</xdr:colOff>
      <xdr:row>57</xdr:row>
      <xdr:rowOff>109356</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780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100483</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41111" y="9873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122486</xdr:rowOff>
    </xdr:from>
    <xdr:to>
      <xdr:col>10</xdr:col>
      <xdr:colOff>165100</xdr:colOff>
      <xdr:row>57</xdr:row>
      <xdr:rowOff>52636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72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69163</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52111" y="949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151592</xdr:rowOff>
    </xdr:from>
    <xdr:to>
      <xdr:col>6</xdr:col>
      <xdr:colOff>38100</xdr:colOff>
      <xdr:row>57</xdr:row>
      <xdr:rowOff>81742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75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72869</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63111" y="984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99626</xdr:rowOff>
    </xdr:from>
    <xdr:to>
      <xdr:col>24</xdr:col>
      <xdr:colOff>62865</xdr:colOff>
      <xdr:row>78</xdr:row>
      <xdr:rowOff>139700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101126"/>
          <a:ext cx="1270" cy="1411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143527</xdr:rowOff>
    </xdr:from>
    <xdr:ext cx="249299"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139700</xdr:rowOff>
    </xdr:from>
    <xdr:to>
      <xdr:col>24</xdr:col>
      <xdr:colOff>152400</xdr:colOff>
      <xdr:row>78</xdr:row>
      <xdr:rowOff>139700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46303</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1876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99626</xdr:rowOff>
    </xdr:from>
    <xdr:to>
      <xdr:col>24</xdr:col>
      <xdr:colOff>152400</xdr:colOff>
      <xdr:row>70</xdr:row>
      <xdr:rowOff>99626</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101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121458</xdr:rowOff>
    </xdr:from>
    <xdr:to>
      <xdr:col>24</xdr:col>
      <xdr:colOff>63500</xdr:colOff>
      <xdr:row>78</xdr:row>
      <xdr:rowOff>122051</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3494558"/>
          <a:ext cx="838200" cy="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83591</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113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60714</xdr:rowOff>
    </xdr:from>
    <xdr:to>
      <xdr:col>24</xdr:col>
      <xdr:colOff>114300</xdr:colOff>
      <xdr:row>77</xdr:row>
      <xdr:rowOff>162314</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26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115125</xdr:rowOff>
    </xdr:from>
    <xdr:to>
      <xdr:col>19</xdr:col>
      <xdr:colOff>177800</xdr:colOff>
      <xdr:row>78</xdr:row>
      <xdr:rowOff>122051</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2908300" y="13488225"/>
          <a:ext cx="889000" cy="6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65080</xdr:rowOff>
    </xdr:from>
    <xdr:to>
      <xdr:col>20</xdr:col>
      <xdr:colOff>38100</xdr:colOff>
      <xdr:row>77</xdr:row>
      <xdr:rowOff>166680</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26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11757</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304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115125</xdr:rowOff>
    </xdr:from>
    <xdr:to>
      <xdr:col>15</xdr:col>
      <xdr:colOff>50800</xdr:colOff>
      <xdr:row>78</xdr:row>
      <xdr:rowOff>115331</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019300" y="13488225"/>
          <a:ext cx="889000" cy="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63571</xdr:rowOff>
    </xdr:from>
    <xdr:to>
      <xdr:col>15</xdr:col>
      <xdr:colOff>101600</xdr:colOff>
      <xdr:row>77</xdr:row>
      <xdr:rowOff>165171</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265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10248</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3040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109068</xdr:rowOff>
    </xdr:from>
    <xdr:to>
      <xdr:col>10</xdr:col>
      <xdr:colOff>114300</xdr:colOff>
      <xdr:row>78</xdr:row>
      <xdr:rowOff>115331</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1130300" y="13482168"/>
          <a:ext cx="889000" cy="6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76716</xdr:rowOff>
    </xdr:from>
    <xdr:to>
      <xdr:col>10</xdr:col>
      <xdr:colOff>165100</xdr:colOff>
      <xdr:row>78</xdr:row>
      <xdr:rowOff>6866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278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23393</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305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113178</xdr:rowOff>
    </xdr:from>
    <xdr:to>
      <xdr:col>6</xdr:col>
      <xdr:colOff>38100</xdr:colOff>
      <xdr:row>78</xdr:row>
      <xdr:rowOff>43328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3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59855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309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70658</xdr:rowOff>
    </xdr:from>
    <xdr:to>
      <xdr:col>24</xdr:col>
      <xdr:colOff>114300</xdr:colOff>
      <xdr:row>79</xdr:row>
      <xdr:rowOff>808</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443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157035</xdr:rowOff>
    </xdr:from>
    <xdr:ext cx="378565"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3586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71251</xdr:rowOff>
    </xdr:from>
    <xdr:to>
      <xdr:col>20</xdr:col>
      <xdr:colOff>38100</xdr:colOff>
      <xdr:row>79</xdr:row>
      <xdr:rowOff>1401</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44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78</xdr:row>
      <xdr:rowOff>163978</xdr:rowOff>
    </xdr:from>
    <xdr:ext cx="378565"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8017" y="135370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64325</xdr:rowOff>
    </xdr:from>
    <xdr:to>
      <xdr:col>15</xdr:col>
      <xdr:colOff>101600</xdr:colOff>
      <xdr:row>78</xdr:row>
      <xdr:rowOff>165925</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43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157052</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530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64531</xdr:rowOff>
    </xdr:from>
    <xdr:to>
      <xdr:col>10</xdr:col>
      <xdr:colOff>165100</xdr:colOff>
      <xdr:row>78</xdr:row>
      <xdr:rowOff>166131</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43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157258</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530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58268</xdr:rowOff>
    </xdr:from>
    <xdr:to>
      <xdr:col>6</xdr:col>
      <xdr:colOff>38100</xdr:colOff>
      <xdr:row>78</xdr:row>
      <xdr:rowOff>159868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431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150995</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524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158859</xdr:rowOff>
    </xdr:from>
    <xdr:to>
      <xdr:col>24</xdr:col>
      <xdr:colOff>62865</xdr:colOff>
      <xdr:row>98</xdr:row>
      <xdr:rowOff>167904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589359"/>
          <a:ext cx="1270" cy="1380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281</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6973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167904</xdr:rowOff>
    </xdr:from>
    <xdr:to>
      <xdr:col>24</xdr:col>
      <xdr:colOff>152400</xdr:colOff>
      <xdr:row>98</xdr:row>
      <xdr:rowOff>167904</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6970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105536</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36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158859</xdr:rowOff>
    </xdr:from>
    <xdr:to>
      <xdr:col>24</xdr:col>
      <xdr:colOff>152400</xdr:colOff>
      <xdr:row>90</xdr:row>
      <xdr:rowOff>158859</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589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64382</xdr:rowOff>
    </xdr:from>
    <xdr:to>
      <xdr:col>24</xdr:col>
      <xdr:colOff>63500</xdr:colOff>
      <xdr:row>95</xdr:row>
      <xdr:rowOff>74800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3797300" y="16352132"/>
          <a:ext cx="838200" cy="10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5464</xdr:rowOff>
    </xdr:from>
    <xdr:ext cx="534377"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2932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27037</xdr:rowOff>
    </xdr:from>
    <xdr:to>
      <xdr:col>24</xdr:col>
      <xdr:colOff>114300</xdr:colOff>
      <xdr:row>95</xdr:row>
      <xdr:rowOff>128637</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314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64382</xdr:rowOff>
    </xdr:from>
    <xdr:to>
      <xdr:col>19</xdr:col>
      <xdr:colOff>177800</xdr:colOff>
      <xdr:row>95</xdr:row>
      <xdr:rowOff>151881</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908300" y="16352132"/>
          <a:ext cx="889000" cy="87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121514</xdr:rowOff>
    </xdr:from>
    <xdr:to>
      <xdr:col>20</xdr:col>
      <xdr:colOff>38100</xdr:colOff>
      <xdr:row>96</xdr:row>
      <xdr:rowOff>51664</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409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42791</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530111" y="16501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151881</xdr:rowOff>
    </xdr:from>
    <xdr:to>
      <xdr:col>15</xdr:col>
      <xdr:colOff>50800</xdr:colOff>
      <xdr:row>97</xdr:row>
      <xdr:rowOff>41500</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439631"/>
          <a:ext cx="889000" cy="232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19134</xdr:rowOff>
    </xdr:from>
    <xdr:to>
      <xdr:col>15</xdr:col>
      <xdr:colOff>101600</xdr:colOff>
      <xdr:row>95</xdr:row>
      <xdr:rowOff>120734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30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137261</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41111" y="16082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34522</xdr:rowOff>
    </xdr:from>
    <xdr:to>
      <xdr:col>10</xdr:col>
      <xdr:colOff>114300</xdr:colOff>
      <xdr:row>97</xdr:row>
      <xdr:rowOff>41500</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1130300" y="16665172"/>
          <a:ext cx="889000" cy="6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104380</xdr:rowOff>
    </xdr:from>
    <xdr:to>
      <xdr:col>10</xdr:col>
      <xdr:colOff>165100</xdr:colOff>
      <xdr:row>97</xdr:row>
      <xdr:rowOff>34530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56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51057</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52111" y="1633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101614</xdr:rowOff>
    </xdr:from>
    <xdr:to>
      <xdr:col>6</xdr:col>
      <xdr:colOff>38100</xdr:colOff>
      <xdr:row>97</xdr:row>
      <xdr:rowOff>31764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56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48291</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63111" y="1633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24000</xdr:rowOff>
    </xdr:from>
    <xdr:to>
      <xdr:col>24</xdr:col>
      <xdr:colOff>114300</xdr:colOff>
      <xdr:row>95</xdr:row>
      <xdr:rowOff>125600</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31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46877</xdr:rowOff>
    </xdr:from>
    <xdr:ext cx="534377"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16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13582</xdr:rowOff>
    </xdr:from>
    <xdr:to>
      <xdr:col>20</xdr:col>
      <xdr:colOff>38100</xdr:colOff>
      <xdr:row>95</xdr:row>
      <xdr:rowOff>115182</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301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131709</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530111" y="1607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101081</xdr:rowOff>
    </xdr:from>
    <xdr:to>
      <xdr:col>15</xdr:col>
      <xdr:colOff>101600</xdr:colOff>
      <xdr:row>96</xdr:row>
      <xdr:rowOff>31231</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388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22358</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41111" y="16481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162150</xdr:rowOff>
    </xdr:from>
    <xdr:to>
      <xdr:col>10</xdr:col>
      <xdr:colOff>165100</xdr:colOff>
      <xdr:row>97</xdr:row>
      <xdr:rowOff>92300</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62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83427</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52111" y="16714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155172</xdr:rowOff>
    </xdr:from>
    <xdr:to>
      <xdr:col>6</xdr:col>
      <xdr:colOff>38100</xdr:colOff>
      <xdr:row>97</xdr:row>
      <xdr:rowOff>85322</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61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76449</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63111" y="16707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a:extLst>
            <a:ext uri="{FF2B5EF4-FFF2-40B4-BE49-F238E27FC236}">
              <a16:creationId xmlns:a16="http://schemas.microsoft.com/office/drawing/2014/main" id="{00000000-0008-0000-06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18368</xdr:rowOff>
    </xdr:from>
    <xdr:to>
      <xdr:col>54</xdr:col>
      <xdr:colOff>189865</xdr:colOff>
      <xdr:row>37</xdr:row>
      <xdr:rowOff>129299</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flipV="1">
          <a:off x="10475595" y="5504768"/>
          <a:ext cx="1270" cy="968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133126</xdr:rowOff>
    </xdr:from>
    <xdr:ext cx="534377" cy="259045"/>
    <xdr:sp macro="" textlink="">
      <xdr:nvSpPr>
        <xdr:cNvPr id="281" name="補助費等最小値テキスト">
          <a:extLst>
            <a:ext uri="{FF2B5EF4-FFF2-40B4-BE49-F238E27FC236}">
              <a16:creationId xmlns:a16="http://schemas.microsoft.com/office/drawing/2014/main" id="{00000000-0008-0000-0600-000019010000}"/>
            </a:ext>
          </a:extLst>
        </xdr:cNvPr>
        <xdr:cNvSpPr txBox="1"/>
      </xdr:nvSpPr>
      <xdr:spPr>
        <a:xfrm>
          <a:off x="10528300" y="647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129299</xdr:rowOff>
    </xdr:from>
    <xdr:to>
      <xdr:col>55</xdr:col>
      <xdr:colOff>88900</xdr:colOff>
      <xdr:row>37</xdr:row>
      <xdr:rowOff>129299</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6472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136495</xdr:rowOff>
    </xdr:from>
    <xdr:ext cx="599010" cy="259045"/>
    <xdr:sp macro="" textlink="">
      <xdr:nvSpPr>
        <xdr:cNvPr id="283" name="補助費等最大値テキスト">
          <a:extLst>
            <a:ext uri="{FF2B5EF4-FFF2-40B4-BE49-F238E27FC236}">
              <a16:creationId xmlns:a16="http://schemas.microsoft.com/office/drawing/2014/main" id="{00000000-0008-0000-0600-00001B010000}"/>
            </a:ext>
          </a:extLst>
        </xdr:cNvPr>
        <xdr:cNvSpPr txBox="1"/>
      </xdr:nvSpPr>
      <xdr:spPr>
        <a:xfrm>
          <a:off x="10528300" y="5279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18368</xdr:rowOff>
    </xdr:from>
    <xdr:to>
      <xdr:col>55</xdr:col>
      <xdr:colOff>88900</xdr:colOff>
      <xdr:row>32</xdr:row>
      <xdr:rowOff>18368</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5504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100564</xdr:rowOff>
    </xdr:from>
    <xdr:to>
      <xdr:col>55</xdr:col>
      <xdr:colOff>0</xdr:colOff>
      <xdr:row>37</xdr:row>
      <xdr:rowOff>100779</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9639300" y="6444214"/>
          <a:ext cx="838200" cy="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10539</xdr:rowOff>
    </xdr:from>
    <xdr:ext cx="534377" cy="259045"/>
    <xdr:sp macro="" textlink="">
      <xdr:nvSpPr>
        <xdr:cNvPr id="286" name="補助費等平均値テキスト">
          <a:extLst>
            <a:ext uri="{FF2B5EF4-FFF2-40B4-BE49-F238E27FC236}">
              <a16:creationId xmlns:a16="http://schemas.microsoft.com/office/drawing/2014/main" id="{00000000-0008-0000-0600-00001E010000}"/>
            </a:ext>
          </a:extLst>
        </xdr:cNvPr>
        <xdr:cNvSpPr txBox="1"/>
      </xdr:nvSpPr>
      <xdr:spPr>
        <a:xfrm>
          <a:off x="10528300" y="6011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159112</xdr:rowOff>
    </xdr:from>
    <xdr:to>
      <xdr:col>55</xdr:col>
      <xdr:colOff>50800</xdr:colOff>
      <xdr:row>36</xdr:row>
      <xdr:rowOff>89262</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10426700" y="61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100564</xdr:rowOff>
    </xdr:from>
    <xdr:to>
      <xdr:col>50</xdr:col>
      <xdr:colOff>114300</xdr:colOff>
      <xdr:row>37</xdr:row>
      <xdr:rowOff>109058</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8750300" y="6444214"/>
          <a:ext cx="889000" cy="8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161361</xdr:rowOff>
    </xdr:from>
    <xdr:to>
      <xdr:col>50</xdr:col>
      <xdr:colOff>165100</xdr:colOff>
      <xdr:row>36</xdr:row>
      <xdr:rowOff>91511</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9588500" y="616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108038</xdr:rowOff>
    </xdr:from>
    <xdr:ext cx="534377"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9372111" y="5937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110942</xdr:rowOff>
    </xdr:from>
    <xdr:to>
      <xdr:col>45</xdr:col>
      <xdr:colOff>177800</xdr:colOff>
      <xdr:row>37</xdr:row>
      <xdr:rowOff>109058</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7861300" y="5940242"/>
          <a:ext cx="889000" cy="512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34589</xdr:rowOff>
    </xdr:from>
    <xdr:to>
      <xdr:col>46</xdr:col>
      <xdr:colOff>38100</xdr:colOff>
      <xdr:row>36</xdr:row>
      <xdr:rowOff>136189</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8699500" y="620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152716</xdr:rowOff>
    </xdr:from>
    <xdr:ext cx="534377"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8483111" y="5982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110942</xdr:rowOff>
    </xdr:from>
    <xdr:to>
      <xdr:col>41</xdr:col>
      <xdr:colOff>50800</xdr:colOff>
      <xdr:row>38</xdr:row>
      <xdr:rowOff>50222</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6972300" y="5940242"/>
          <a:ext cx="889000" cy="62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75673</xdr:rowOff>
    </xdr:from>
    <xdr:to>
      <xdr:col>41</xdr:col>
      <xdr:colOff>101600</xdr:colOff>
      <xdr:row>34</xdr:row>
      <xdr:rowOff>5823</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7810500" y="573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22350</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7561795" y="5508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111111</xdr:rowOff>
    </xdr:from>
    <xdr:to>
      <xdr:col>36</xdr:col>
      <xdr:colOff>165100</xdr:colOff>
      <xdr:row>37</xdr:row>
      <xdr:rowOff>41261</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6921500" y="628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57788</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6705111" y="605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49979</xdr:rowOff>
    </xdr:from>
    <xdr:to>
      <xdr:col>55</xdr:col>
      <xdr:colOff>50800</xdr:colOff>
      <xdr:row>37</xdr:row>
      <xdr:rowOff>151579</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10426700" y="639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136356</xdr:rowOff>
    </xdr:from>
    <xdr:ext cx="534377" cy="259045"/>
    <xdr:sp macro="" textlink="">
      <xdr:nvSpPr>
        <xdr:cNvPr id="305" name="補助費等該当値テキスト">
          <a:extLst>
            <a:ext uri="{FF2B5EF4-FFF2-40B4-BE49-F238E27FC236}">
              <a16:creationId xmlns:a16="http://schemas.microsoft.com/office/drawing/2014/main" id="{00000000-0008-0000-0600-000031010000}"/>
            </a:ext>
          </a:extLst>
        </xdr:cNvPr>
        <xdr:cNvSpPr txBox="1"/>
      </xdr:nvSpPr>
      <xdr:spPr>
        <a:xfrm>
          <a:off x="10528300" y="6308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49764</xdr:rowOff>
    </xdr:from>
    <xdr:to>
      <xdr:col>50</xdr:col>
      <xdr:colOff>165100</xdr:colOff>
      <xdr:row>37</xdr:row>
      <xdr:rowOff>151364</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9588500" y="639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142491</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372111" y="648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58258</xdr:rowOff>
    </xdr:from>
    <xdr:to>
      <xdr:col>46</xdr:col>
      <xdr:colOff>38100</xdr:colOff>
      <xdr:row>37</xdr:row>
      <xdr:rowOff>159858</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8699500" y="640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150985</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483111" y="649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60142</xdr:rowOff>
    </xdr:from>
    <xdr:to>
      <xdr:col>41</xdr:col>
      <xdr:colOff>101600</xdr:colOff>
      <xdr:row>34</xdr:row>
      <xdr:rowOff>161742</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7810500" y="5889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152869</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561795" y="5982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170872</xdr:rowOff>
    </xdr:from>
    <xdr:to>
      <xdr:col>36</xdr:col>
      <xdr:colOff>165100</xdr:colOff>
      <xdr:row>38</xdr:row>
      <xdr:rowOff>101022</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6921500" y="6514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92149</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05111" y="6607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111590</xdr:rowOff>
    </xdr:from>
    <xdr:to>
      <xdr:col>54</xdr:col>
      <xdr:colOff>189865</xdr:colOff>
      <xdr:row>58</xdr:row>
      <xdr:rowOff>89606</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684090"/>
          <a:ext cx="1270" cy="134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93433</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10037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89606</xdr:rowOff>
    </xdr:from>
    <xdr:to>
      <xdr:col>55</xdr:col>
      <xdr:colOff>88900</xdr:colOff>
      <xdr:row>58</xdr:row>
      <xdr:rowOff>89606</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10033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58267</xdr:rowOff>
    </xdr:from>
    <xdr:ext cx="599010"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459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111590</xdr:rowOff>
    </xdr:from>
    <xdr:to>
      <xdr:col>55</xdr:col>
      <xdr:colOff>88900</xdr:colOff>
      <xdr:row>50</xdr:row>
      <xdr:rowOff>111590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684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168801</xdr:rowOff>
    </xdr:from>
    <xdr:to>
      <xdr:col>55</xdr:col>
      <xdr:colOff>0</xdr:colOff>
      <xdr:row>57</xdr:row>
      <xdr:rowOff>30841</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9639300" y="9598551"/>
          <a:ext cx="838200" cy="204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141050</xdr:rowOff>
    </xdr:from>
    <xdr:ext cx="534377"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570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162623</xdr:rowOff>
    </xdr:from>
    <xdr:to>
      <xdr:col>55</xdr:col>
      <xdr:colOff>50800</xdr:colOff>
      <xdr:row>56</xdr:row>
      <xdr:rowOff>92773</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59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30841</xdr:rowOff>
    </xdr:from>
    <xdr:to>
      <xdr:col>50</xdr:col>
      <xdr:colOff>114300</xdr:colOff>
      <xdr:row>57</xdr:row>
      <xdr:rowOff>92143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8750300" y="9803491"/>
          <a:ext cx="889000" cy="61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1415</xdr:rowOff>
    </xdr:from>
    <xdr:to>
      <xdr:col>50</xdr:col>
      <xdr:colOff>165100</xdr:colOff>
      <xdr:row>56</xdr:row>
      <xdr:rowOff>103015</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60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119542</xdr:rowOff>
    </xdr:from>
    <xdr:ext cx="534377"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72111" y="937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92143</xdr:rowOff>
    </xdr:from>
    <xdr:to>
      <xdr:col>45</xdr:col>
      <xdr:colOff>177800</xdr:colOff>
      <xdr:row>57</xdr:row>
      <xdr:rowOff>106972</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7861300" y="9864793"/>
          <a:ext cx="889000" cy="14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97183</xdr:rowOff>
    </xdr:from>
    <xdr:to>
      <xdr:col>46</xdr:col>
      <xdr:colOff>38100</xdr:colOff>
      <xdr:row>56</xdr:row>
      <xdr:rowOff>27333</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526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43860</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83111" y="9302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106972</xdr:rowOff>
    </xdr:from>
    <xdr:to>
      <xdr:col>41</xdr:col>
      <xdr:colOff>50800</xdr:colOff>
      <xdr:row>59</xdr:row>
      <xdr:rowOff>467</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6972300" y="9879622"/>
          <a:ext cx="889000" cy="23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117491</xdr:rowOff>
    </xdr:from>
    <xdr:to>
      <xdr:col>41</xdr:col>
      <xdr:colOff>101600</xdr:colOff>
      <xdr:row>55</xdr:row>
      <xdr:rowOff>47641</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375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64168</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94111" y="915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12974</xdr:rowOff>
    </xdr:from>
    <xdr:to>
      <xdr:col>36</xdr:col>
      <xdr:colOff>165100</xdr:colOff>
      <xdr:row>55</xdr:row>
      <xdr:rowOff>114574</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44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131101</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05111" y="9217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118001</xdr:rowOff>
    </xdr:from>
    <xdr:to>
      <xdr:col>55</xdr:col>
      <xdr:colOff>50800</xdr:colOff>
      <xdr:row>56</xdr:row>
      <xdr:rowOff>48151</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9547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140878</xdr:rowOff>
    </xdr:from>
    <xdr:ext cx="534377"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399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151491</xdr:rowOff>
    </xdr:from>
    <xdr:to>
      <xdr:col>50</xdr:col>
      <xdr:colOff>165100</xdr:colOff>
      <xdr:row>57</xdr:row>
      <xdr:rowOff>81641</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9752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72768</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72111" y="9845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41343</xdr:rowOff>
    </xdr:from>
    <xdr:to>
      <xdr:col>46</xdr:col>
      <xdr:colOff>38100</xdr:colOff>
      <xdr:row>57</xdr:row>
      <xdr:rowOff>142943</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9813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134070</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83111" y="9906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56172</xdr:rowOff>
    </xdr:from>
    <xdr:to>
      <xdr:col>41</xdr:col>
      <xdr:colOff>101600</xdr:colOff>
      <xdr:row>57</xdr:row>
      <xdr:rowOff>157772</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9828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148899</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9921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121117</xdr:rowOff>
    </xdr:from>
    <xdr:to>
      <xdr:col>36</xdr:col>
      <xdr:colOff>165100</xdr:colOff>
      <xdr:row>59</xdr:row>
      <xdr:rowOff>51267</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10065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42394</xdr:rowOff>
    </xdr:from>
    <xdr:ext cx="469744"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37428" y="10157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16885</xdr:rowOff>
    </xdr:from>
    <xdr:to>
      <xdr:col>54</xdr:col>
      <xdr:colOff>189865</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flipV="1">
          <a:off x="10475595" y="12189835"/>
          <a:ext cx="1270" cy="139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5" name="普通建設事業費 （ うち新規整備　）最小値テキスト">
          <a:extLst>
            <a:ext uri="{FF2B5EF4-FFF2-40B4-BE49-F238E27FC236}">
              <a16:creationId xmlns:a16="http://schemas.microsoft.com/office/drawing/2014/main" id="{00000000-0008-0000-0600-00008B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135012</xdr:rowOff>
    </xdr:from>
    <xdr:ext cx="534377" cy="259045"/>
    <xdr:sp macro="" textlink="">
      <xdr:nvSpPr>
        <xdr:cNvPr id="397" name="普通建設事業費 （ うち新規整備　）最大値テキスト">
          <a:extLst>
            <a:ext uri="{FF2B5EF4-FFF2-40B4-BE49-F238E27FC236}">
              <a16:creationId xmlns:a16="http://schemas.microsoft.com/office/drawing/2014/main" id="{00000000-0008-0000-0600-00008D010000}"/>
            </a:ext>
          </a:extLst>
        </xdr:cNvPr>
        <xdr:cNvSpPr txBox="1"/>
      </xdr:nvSpPr>
      <xdr:spPr>
        <a:xfrm>
          <a:off x="10528300" y="1196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16885</xdr:rowOff>
    </xdr:from>
    <xdr:to>
      <xdr:col>55</xdr:col>
      <xdr:colOff>88900</xdr:colOff>
      <xdr:row>71</xdr:row>
      <xdr:rowOff>16885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2189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159341</xdr:rowOff>
    </xdr:from>
    <xdr:to>
      <xdr:col>55</xdr:col>
      <xdr:colOff>0</xdr:colOff>
      <xdr:row>77</xdr:row>
      <xdr:rowOff>70377</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9639300" y="12846641"/>
          <a:ext cx="838200" cy="425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53688</xdr:rowOff>
    </xdr:from>
    <xdr:ext cx="534377" cy="259045"/>
    <xdr:sp macro="" textlink="">
      <xdr:nvSpPr>
        <xdr:cNvPr id="400" name="普通建設事業費 （ うち新規整備　）平均値テキスト">
          <a:extLst>
            <a:ext uri="{FF2B5EF4-FFF2-40B4-BE49-F238E27FC236}">
              <a16:creationId xmlns:a16="http://schemas.microsoft.com/office/drawing/2014/main" id="{00000000-0008-0000-0600-000090010000}"/>
            </a:ext>
          </a:extLst>
        </xdr:cNvPr>
        <xdr:cNvSpPr txBox="1"/>
      </xdr:nvSpPr>
      <xdr:spPr>
        <a:xfrm>
          <a:off x="10528300" y="13255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75261</xdr:rowOff>
    </xdr:from>
    <xdr:to>
      <xdr:col>55</xdr:col>
      <xdr:colOff>50800</xdr:colOff>
      <xdr:row>78</xdr:row>
      <xdr:rowOff>5411</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10426700" y="13276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159341</xdr:rowOff>
    </xdr:from>
    <xdr:to>
      <xdr:col>50</xdr:col>
      <xdr:colOff>114300</xdr:colOff>
      <xdr:row>77</xdr:row>
      <xdr:rowOff>98056</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8750300" y="12846641"/>
          <a:ext cx="889000" cy="453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70059</xdr:rowOff>
    </xdr:from>
    <xdr:to>
      <xdr:col>50</xdr:col>
      <xdr:colOff>165100</xdr:colOff>
      <xdr:row>78</xdr:row>
      <xdr:rowOff>209</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9588500" y="13271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162786</xdr:rowOff>
    </xdr:from>
    <xdr:ext cx="534377"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9372111" y="13364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98056</xdr:rowOff>
    </xdr:from>
    <xdr:to>
      <xdr:col>45</xdr:col>
      <xdr:colOff>177800</xdr:colOff>
      <xdr:row>79</xdr:row>
      <xdr:rowOff>12103</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7861300" y="13299706"/>
          <a:ext cx="889000" cy="25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163043</xdr:rowOff>
    </xdr:from>
    <xdr:to>
      <xdr:col>46</xdr:col>
      <xdr:colOff>38100</xdr:colOff>
      <xdr:row>77</xdr:row>
      <xdr:rowOff>93193</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8699500" y="13193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109720</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8483111" y="1296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12103</xdr:rowOff>
    </xdr:from>
    <xdr:to>
      <xdr:col>41</xdr:col>
      <xdr:colOff>50800</xdr:colOff>
      <xdr:row>79</xdr:row>
      <xdr:rowOff>44450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6972300" y="13556653"/>
          <a:ext cx="889000" cy="32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110198</xdr:rowOff>
    </xdr:from>
    <xdr:to>
      <xdr:col>41</xdr:col>
      <xdr:colOff>101600</xdr:colOff>
      <xdr:row>76</xdr:row>
      <xdr:rowOff>40348</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7810500" y="129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56875</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7594111" y="12744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92386</xdr:rowOff>
    </xdr:from>
    <xdr:to>
      <xdr:col>36</xdr:col>
      <xdr:colOff>165100</xdr:colOff>
      <xdr:row>76</xdr:row>
      <xdr:rowOff>22535</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6921500" y="129511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39063</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6705111" y="12726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19577</xdr:rowOff>
    </xdr:from>
    <xdr:to>
      <xdr:col>55</xdr:col>
      <xdr:colOff>50800</xdr:colOff>
      <xdr:row>77</xdr:row>
      <xdr:rowOff>121177</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10426700" y="13221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42454</xdr:rowOff>
    </xdr:from>
    <xdr:ext cx="534377" cy="259045"/>
    <xdr:sp macro="" textlink="">
      <xdr:nvSpPr>
        <xdr:cNvPr id="419" name="普通建設事業費 （ うち新規整備　）該当値テキスト">
          <a:extLst>
            <a:ext uri="{FF2B5EF4-FFF2-40B4-BE49-F238E27FC236}">
              <a16:creationId xmlns:a16="http://schemas.microsoft.com/office/drawing/2014/main" id="{00000000-0008-0000-0600-0000A3010000}"/>
            </a:ext>
          </a:extLst>
        </xdr:cNvPr>
        <xdr:cNvSpPr txBox="1"/>
      </xdr:nvSpPr>
      <xdr:spPr>
        <a:xfrm>
          <a:off x="10528300" y="13072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108541</xdr:rowOff>
    </xdr:from>
    <xdr:to>
      <xdr:col>50</xdr:col>
      <xdr:colOff>165100</xdr:colOff>
      <xdr:row>75</xdr:row>
      <xdr:rowOff>38691</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9588500" y="12795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55218</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372111" y="12571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47256</xdr:rowOff>
    </xdr:from>
    <xdr:to>
      <xdr:col>46</xdr:col>
      <xdr:colOff>38100</xdr:colOff>
      <xdr:row>77</xdr:row>
      <xdr:rowOff>148856</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8699500" y="13248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139983</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483111" y="13341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132753</xdr:rowOff>
    </xdr:from>
    <xdr:to>
      <xdr:col>41</xdr:col>
      <xdr:colOff>101600</xdr:colOff>
      <xdr:row>79</xdr:row>
      <xdr:rowOff>62903</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7810500" y="13505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54030</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26428" y="13598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165100</xdr:rowOff>
    </xdr:from>
    <xdr:to>
      <xdr:col>36</xdr:col>
      <xdr:colOff>165100</xdr:colOff>
      <xdr:row>79</xdr:row>
      <xdr:rowOff>95250</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692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79</xdr:row>
      <xdr:rowOff>86377</xdr:rowOff>
    </xdr:from>
    <xdr:ext cx="249299"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84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17900</xdr:rowOff>
    </xdr:from>
    <xdr:to>
      <xdr:col>54</xdr:col>
      <xdr:colOff>189865</xdr:colOff>
      <xdr:row>99</xdr:row>
      <xdr:rowOff>15788</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5448400"/>
          <a:ext cx="1270" cy="1540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19615</xdr:rowOff>
    </xdr:from>
    <xdr:ext cx="469744" cy="259045"/>
    <xdr:sp macro=""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6993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15788</xdr:rowOff>
    </xdr:from>
    <xdr:to>
      <xdr:col>55</xdr:col>
      <xdr:colOff>88900</xdr:colOff>
      <xdr:row>99</xdr:row>
      <xdr:rowOff>15788</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6989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136027</xdr:rowOff>
    </xdr:from>
    <xdr:ext cx="599010" cy="259045"/>
    <xdr:sp macro=""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223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17900</xdr:rowOff>
    </xdr:from>
    <xdr:to>
      <xdr:col>55</xdr:col>
      <xdr:colOff>88900</xdr:colOff>
      <xdr:row>90</xdr:row>
      <xdr:rowOff>17900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44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164193</xdr:rowOff>
    </xdr:from>
    <xdr:to>
      <xdr:col>55</xdr:col>
      <xdr:colOff>0</xdr:colOff>
      <xdr:row>99</xdr:row>
      <xdr:rowOff>15407</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9639300" y="16451943"/>
          <a:ext cx="838200" cy="537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64084</xdr:rowOff>
    </xdr:from>
    <xdr:ext cx="534377" cy="259045"/>
    <xdr:sp macro=""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5232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85657</xdr:rowOff>
    </xdr:from>
    <xdr:to>
      <xdr:col>55</xdr:col>
      <xdr:colOff>50800</xdr:colOff>
      <xdr:row>97</xdr:row>
      <xdr:rowOff>15807</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10426700" y="16544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15320</xdr:rowOff>
    </xdr:from>
    <xdr:to>
      <xdr:col>50</xdr:col>
      <xdr:colOff>114300</xdr:colOff>
      <xdr:row>99</xdr:row>
      <xdr:rowOff>15407</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8750300" y="16817420"/>
          <a:ext cx="889000" cy="171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100874</xdr:rowOff>
    </xdr:from>
    <xdr:to>
      <xdr:col>50</xdr:col>
      <xdr:colOff>165100</xdr:colOff>
      <xdr:row>97</xdr:row>
      <xdr:rowOff>31024</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588500" y="1656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47551</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72111" y="1633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115185</xdr:rowOff>
    </xdr:from>
    <xdr:to>
      <xdr:col>45</xdr:col>
      <xdr:colOff>177800</xdr:colOff>
      <xdr:row>98</xdr:row>
      <xdr:rowOff>15320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7861300" y="16745835"/>
          <a:ext cx="889000" cy="71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47915</xdr:rowOff>
    </xdr:from>
    <xdr:to>
      <xdr:col>46</xdr:col>
      <xdr:colOff>38100</xdr:colOff>
      <xdr:row>96</xdr:row>
      <xdr:rowOff>149515</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99500" y="16507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166042</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83111" y="16282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115185</xdr:rowOff>
    </xdr:from>
    <xdr:to>
      <xdr:col>41</xdr:col>
      <xdr:colOff>50800</xdr:colOff>
      <xdr:row>99</xdr:row>
      <xdr:rowOff>36874</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6972300" y="16745835"/>
          <a:ext cx="889000" cy="264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142959</xdr:rowOff>
    </xdr:from>
    <xdr:to>
      <xdr:col>41</xdr:col>
      <xdr:colOff>101600</xdr:colOff>
      <xdr:row>96</xdr:row>
      <xdr:rowOff>73109</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810500" y="16430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89636</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594111" y="16205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68272</xdr:rowOff>
    </xdr:from>
    <xdr:to>
      <xdr:col>36</xdr:col>
      <xdr:colOff>165100</xdr:colOff>
      <xdr:row>96</xdr:row>
      <xdr:rowOff>169872</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6921500" y="16527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14949</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05111" y="16302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113393</xdr:rowOff>
    </xdr:from>
    <xdr:to>
      <xdr:col>55</xdr:col>
      <xdr:colOff>50800</xdr:colOff>
      <xdr:row>96</xdr:row>
      <xdr:rowOff>43543</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10426700" y="16401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136270</xdr:rowOff>
    </xdr:from>
    <xdr:ext cx="534377" cy="259045"/>
    <xdr:sp macro=""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625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136057</xdr:rowOff>
    </xdr:from>
    <xdr:to>
      <xdr:col>50</xdr:col>
      <xdr:colOff>165100</xdr:colOff>
      <xdr:row>99</xdr:row>
      <xdr:rowOff>66207</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9588500" y="1693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99</xdr:row>
      <xdr:rowOff>57334</xdr:rowOff>
    </xdr:from>
    <xdr:ext cx="469744"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04428" y="17030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135970</xdr:rowOff>
    </xdr:from>
    <xdr:to>
      <xdr:col>46</xdr:col>
      <xdr:colOff>38100</xdr:colOff>
      <xdr:row>98</xdr:row>
      <xdr:rowOff>66120</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8699500" y="1676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57247</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483111" y="16859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64385</xdr:rowOff>
    </xdr:from>
    <xdr:to>
      <xdr:col>41</xdr:col>
      <xdr:colOff>101600</xdr:colOff>
      <xdr:row>97</xdr:row>
      <xdr:rowOff>165985</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7810500" y="16695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157112</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594111" y="16787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157524</xdr:rowOff>
    </xdr:from>
    <xdr:to>
      <xdr:col>36</xdr:col>
      <xdr:colOff>165100</xdr:colOff>
      <xdr:row>99</xdr:row>
      <xdr:rowOff>87674</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6921500" y="1695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78801</xdr:rowOff>
    </xdr:from>
    <xdr:ext cx="469744"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37428" y="17052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104191</xdr:rowOff>
    </xdr:from>
    <xdr:to>
      <xdr:col>85</xdr:col>
      <xdr:colOff>126364</xdr:colOff>
      <xdr:row>39</xdr:row>
      <xdr:rowOff>98878</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247691"/>
          <a:ext cx="1269" cy="1537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50868</xdr:rowOff>
    </xdr:from>
    <xdr:ext cx="599010"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5022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104191</xdr:rowOff>
    </xdr:from>
    <xdr:to>
      <xdr:col>86</xdr:col>
      <xdr:colOff>25400</xdr:colOff>
      <xdr:row>30</xdr:row>
      <xdr:rowOff>104191</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247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12020</xdr:rowOff>
    </xdr:from>
    <xdr:ext cx="469744"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5271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160593</xdr:rowOff>
    </xdr:from>
    <xdr:to>
      <xdr:col>85</xdr:col>
      <xdr:colOff>177800</xdr:colOff>
      <xdr:row>39</xdr:row>
      <xdr:rowOff>90743</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675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171228</xdr:rowOff>
    </xdr:from>
    <xdr:to>
      <xdr:col>81</xdr:col>
      <xdr:colOff>101600</xdr:colOff>
      <xdr:row>39</xdr:row>
      <xdr:rowOff>101378</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686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117906</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46428" y="6461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10000</xdr:rowOff>
    </xdr:from>
    <xdr:to>
      <xdr:col>76</xdr:col>
      <xdr:colOff>165100</xdr:colOff>
      <xdr:row>39</xdr:row>
      <xdr:rowOff>111600</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69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128127</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357428" y="647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83933</xdr:rowOff>
    </xdr:from>
    <xdr:to>
      <xdr:col>71</xdr:col>
      <xdr:colOff>177800</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2814300" y="6770483"/>
          <a:ext cx="889000" cy="14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166591</xdr:rowOff>
    </xdr:from>
    <xdr:to>
      <xdr:col>72</xdr:col>
      <xdr:colOff>38100</xdr:colOff>
      <xdr:row>39</xdr:row>
      <xdr:rowOff>96741</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681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113268</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468428" y="6456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153464</xdr:rowOff>
    </xdr:from>
    <xdr:to>
      <xdr:col>67</xdr:col>
      <xdr:colOff>101600</xdr:colOff>
      <xdr:row>39</xdr:row>
      <xdr:rowOff>83614</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66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100140</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579428" y="6443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139020</xdr:rowOff>
    </xdr:from>
    <xdr:ext cx="249299"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66541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33133</xdr:rowOff>
    </xdr:from>
    <xdr:to>
      <xdr:col>67</xdr:col>
      <xdr:colOff>101600</xdr:colOff>
      <xdr:row>39</xdr:row>
      <xdr:rowOff>134733</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6719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125860</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579428" y="6812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a16="http://schemas.microsoft.com/office/drawing/2014/main" id="{00000000-0008-0000-0600-00003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a16="http://schemas.microsoft.com/office/drawing/2014/main" id="{00000000-0008-0000-0600-00003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a16="http://schemas.microsoft.com/office/drawing/2014/main" id="{00000000-0008-0000-0600-00003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a16="http://schemas.microsoft.com/office/drawing/2014/main" id="{00000000-0008-0000-0600-00004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a:extLst>
            <a:ext uri="{FF2B5EF4-FFF2-40B4-BE49-F238E27FC236}">
              <a16:creationId xmlns:a16="http://schemas.microsoft.com/office/drawing/2014/main" id="{00000000-0008-0000-06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127668</xdr:rowOff>
    </xdr:from>
    <xdr:to>
      <xdr:col>85</xdr:col>
      <xdr:colOff>126364</xdr:colOff>
      <xdr:row>78</xdr:row>
      <xdr:rowOff>118525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6317595" y="12300618"/>
          <a:ext cx="1269" cy="1191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122352</xdr:rowOff>
    </xdr:from>
    <xdr:ext cx="534377" cy="259045"/>
    <xdr:sp macro="" textlink="">
      <xdr:nvSpPr>
        <xdr:cNvPr id="619" name="公債費最小値テキスト">
          <a:extLst>
            <a:ext uri="{FF2B5EF4-FFF2-40B4-BE49-F238E27FC236}">
              <a16:creationId xmlns:a16="http://schemas.microsoft.com/office/drawing/2014/main" id="{00000000-0008-0000-0600-00006B020000}"/>
            </a:ext>
          </a:extLst>
        </xdr:cNvPr>
        <xdr:cNvSpPr txBox="1"/>
      </xdr:nvSpPr>
      <xdr:spPr>
        <a:xfrm>
          <a:off x="16370300" y="13495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118525</xdr:rowOff>
    </xdr:from>
    <xdr:to>
      <xdr:col>86</xdr:col>
      <xdr:colOff>25400</xdr:colOff>
      <xdr:row>78</xdr:row>
      <xdr:rowOff>118525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3491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74345</xdr:rowOff>
    </xdr:from>
    <xdr:ext cx="599010" cy="259045"/>
    <xdr:sp macro="" textlink="">
      <xdr:nvSpPr>
        <xdr:cNvPr id="621" name="公債費最大値テキスト">
          <a:extLst>
            <a:ext uri="{FF2B5EF4-FFF2-40B4-BE49-F238E27FC236}">
              <a16:creationId xmlns:a16="http://schemas.microsoft.com/office/drawing/2014/main" id="{00000000-0008-0000-0600-00006D020000}"/>
            </a:ext>
          </a:extLst>
        </xdr:cNvPr>
        <xdr:cNvSpPr txBox="1"/>
      </xdr:nvSpPr>
      <xdr:spPr>
        <a:xfrm>
          <a:off x="16370300" y="12075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127668</xdr:rowOff>
    </xdr:from>
    <xdr:to>
      <xdr:col>86</xdr:col>
      <xdr:colOff>25400</xdr:colOff>
      <xdr:row>71</xdr:row>
      <xdr:rowOff>127668</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2300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33629</xdr:rowOff>
    </xdr:from>
    <xdr:to>
      <xdr:col>85</xdr:col>
      <xdr:colOff>127000</xdr:colOff>
      <xdr:row>77</xdr:row>
      <xdr:rowOff>45639</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5481300" y="13235279"/>
          <a:ext cx="838200" cy="1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128122</xdr:rowOff>
    </xdr:from>
    <xdr:ext cx="534377" cy="259045"/>
    <xdr:sp macro="" textlink="">
      <xdr:nvSpPr>
        <xdr:cNvPr id="624" name="公債費平均値テキスト">
          <a:extLst>
            <a:ext uri="{FF2B5EF4-FFF2-40B4-BE49-F238E27FC236}">
              <a16:creationId xmlns:a16="http://schemas.microsoft.com/office/drawing/2014/main" id="{00000000-0008-0000-0600-000070020000}"/>
            </a:ext>
          </a:extLst>
        </xdr:cNvPr>
        <xdr:cNvSpPr txBox="1"/>
      </xdr:nvSpPr>
      <xdr:spPr>
        <a:xfrm>
          <a:off x="16370300" y="12986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105245</xdr:rowOff>
    </xdr:from>
    <xdr:to>
      <xdr:col>85</xdr:col>
      <xdr:colOff>177800</xdr:colOff>
      <xdr:row>77</xdr:row>
      <xdr:rowOff>35395</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6268700" y="13135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43154</xdr:rowOff>
    </xdr:from>
    <xdr:to>
      <xdr:col>81</xdr:col>
      <xdr:colOff>50800</xdr:colOff>
      <xdr:row>77</xdr:row>
      <xdr:rowOff>45639</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4592300" y="13244804"/>
          <a:ext cx="889000" cy="2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74887</xdr:rowOff>
    </xdr:from>
    <xdr:to>
      <xdr:col>81</xdr:col>
      <xdr:colOff>101600</xdr:colOff>
      <xdr:row>77</xdr:row>
      <xdr:rowOff>5037</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5430500" y="1310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21564</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14111" y="12880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43154</xdr:rowOff>
    </xdr:from>
    <xdr:to>
      <xdr:col>76</xdr:col>
      <xdr:colOff>114300</xdr:colOff>
      <xdr:row>77</xdr:row>
      <xdr:rowOff>47628</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3703300" y="13244804"/>
          <a:ext cx="889000" cy="4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92162</xdr:rowOff>
    </xdr:from>
    <xdr:to>
      <xdr:col>76</xdr:col>
      <xdr:colOff>165100</xdr:colOff>
      <xdr:row>77</xdr:row>
      <xdr:rowOff>22312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4541500" y="13122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38838</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325111" y="12897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47628</xdr:rowOff>
    </xdr:from>
    <xdr:to>
      <xdr:col>71</xdr:col>
      <xdr:colOff>177800</xdr:colOff>
      <xdr:row>77</xdr:row>
      <xdr:rowOff>64841</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2814300" y="13249278"/>
          <a:ext cx="889000" cy="17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111051</xdr:rowOff>
    </xdr:from>
    <xdr:to>
      <xdr:col>72</xdr:col>
      <xdr:colOff>38100</xdr:colOff>
      <xdr:row>77</xdr:row>
      <xdr:rowOff>41201</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3652500" y="1314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57728</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436111" y="1291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110106</xdr:rowOff>
    </xdr:from>
    <xdr:to>
      <xdr:col>67</xdr:col>
      <xdr:colOff>101600</xdr:colOff>
      <xdr:row>77</xdr:row>
      <xdr:rowOff>40256</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2763500" y="1314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56783</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547111" y="1291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154279</xdr:rowOff>
    </xdr:from>
    <xdr:to>
      <xdr:col>85</xdr:col>
      <xdr:colOff>177800</xdr:colOff>
      <xdr:row>77</xdr:row>
      <xdr:rowOff>84429</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6268700" y="13184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132706</xdr:rowOff>
    </xdr:from>
    <xdr:ext cx="534377" cy="259045"/>
    <xdr:sp macro="" textlink="">
      <xdr:nvSpPr>
        <xdr:cNvPr id="643" name="公債費該当値テキスト">
          <a:extLst>
            <a:ext uri="{FF2B5EF4-FFF2-40B4-BE49-F238E27FC236}">
              <a16:creationId xmlns:a16="http://schemas.microsoft.com/office/drawing/2014/main" id="{00000000-0008-0000-0600-000083020000}"/>
            </a:ext>
          </a:extLst>
        </xdr:cNvPr>
        <xdr:cNvSpPr txBox="1"/>
      </xdr:nvSpPr>
      <xdr:spPr>
        <a:xfrm>
          <a:off x="16370300" y="13162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166289</xdr:rowOff>
    </xdr:from>
    <xdr:to>
      <xdr:col>81</xdr:col>
      <xdr:colOff>101600</xdr:colOff>
      <xdr:row>77</xdr:row>
      <xdr:rowOff>96439</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5430500" y="13196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87566</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14111" y="13289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163804</xdr:rowOff>
    </xdr:from>
    <xdr:to>
      <xdr:col>76</xdr:col>
      <xdr:colOff>165100</xdr:colOff>
      <xdr:row>77</xdr:row>
      <xdr:rowOff>93954</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4541500" y="1319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85081</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325111" y="1328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168278</xdr:rowOff>
    </xdr:from>
    <xdr:to>
      <xdr:col>72</xdr:col>
      <xdr:colOff>38100</xdr:colOff>
      <xdr:row>77</xdr:row>
      <xdr:rowOff>98428</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3652500" y="1319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89555</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436111" y="13291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14041</xdr:rowOff>
    </xdr:from>
    <xdr:to>
      <xdr:col>67</xdr:col>
      <xdr:colOff>101600</xdr:colOff>
      <xdr:row>77</xdr:row>
      <xdr:rowOff>115641</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2763500" y="1321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106768</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547111" y="13308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41292</xdr:rowOff>
    </xdr:from>
    <xdr:to>
      <xdr:col>85</xdr:col>
      <xdr:colOff>126364</xdr:colOff>
      <xdr:row>98</xdr:row>
      <xdr:rowOff>131959</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6317595" y="15471792"/>
          <a:ext cx="1269" cy="1462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135786</xdr:rowOff>
    </xdr:from>
    <xdr:ext cx="469744" cy="259045"/>
    <xdr:sp macro="" textlink="">
      <xdr:nvSpPr>
        <xdr:cNvPr id="674" name="積立金最小値テキスト">
          <a:extLst>
            <a:ext uri="{FF2B5EF4-FFF2-40B4-BE49-F238E27FC236}">
              <a16:creationId xmlns:a16="http://schemas.microsoft.com/office/drawing/2014/main" id="{00000000-0008-0000-0600-0000A2020000}"/>
            </a:ext>
          </a:extLst>
        </xdr:cNvPr>
        <xdr:cNvSpPr txBox="1"/>
      </xdr:nvSpPr>
      <xdr:spPr>
        <a:xfrm>
          <a:off x="16370300" y="16937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131959</xdr:rowOff>
    </xdr:from>
    <xdr:to>
      <xdr:col>86</xdr:col>
      <xdr:colOff>25400</xdr:colOff>
      <xdr:row>98</xdr:row>
      <xdr:rowOff>131959</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6934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159419</xdr:rowOff>
    </xdr:from>
    <xdr:ext cx="599010" cy="259045"/>
    <xdr:sp macro="" textlink="">
      <xdr:nvSpPr>
        <xdr:cNvPr id="676" name="積立金最大値テキスト">
          <a:extLst>
            <a:ext uri="{FF2B5EF4-FFF2-40B4-BE49-F238E27FC236}">
              <a16:creationId xmlns:a16="http://schemas.microsoft.com/office/drawing/2014/main" id="{00000000-0008-0000-0600-0000A4020000}"/>
            </a:ext>
          </a:extLst>
        </xdr:cNvPr>
        <xdr:cNvSpPr txBox="1"/>
      </xdr:nvSpPr>
      <xdr:spPr>
        <a:xfrm>
          <a:off x="16370300" y="15247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41292</xdr:rowOff>
    </xdr:from>
    <xdr:to>
      <xdr:col>86</xdr:col>
      <xdr:colOff>25400</xdr:colOff>
      <xdr:row>90</xdr:row>
      <xdr:rowOff>41292</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5471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131155</xdr:rowOff>
    </xdr:from>
    <xdr:to>
      <xdr:col>85</xdr:col>
      <xdr:colOff>127000</xdr:colOff>
      <xdr:row>97</xdr:row>
      <xdr:rowOff>167869</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5481300" y="16761805"/>
          <a:ext cx="838200" cy="36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52150</xdr:rowOff>
    </xdr:from>
    <xdr:ext cx="534377" cy="259045"/>
    <xdr:sp macro="" textlink="">
      <xdr:nvSpPr>
        <xdr:cNvPr id="679" name="積立金平均値テキスト">
          <a:extLst>
            <a:ext uri="{FF2B5EF4-FFF2-40B4-BE49-F238E27FC236}">
              <a16:creationId xmlns:a16="http://schemas.microsoft.com/office/drawing/2014/main" id="{00000000-0008-0000-0600-0000A7020000}"/>
            </a:ext>
          </a:extLst>
        </xdr:cNvPr>
        <xdr:cNvSpPr txBox="1"/>
      </xdr:nvSpPr>
      <xdr:spPr>
        <a:xfrm>
          <a:off x="16370300" y="165113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29273</xdr:rowOff>
    </xdr:from>
    <xdr:to>
      <xdr:col>85</xdr:col>
      <xdr:colOff>177800</xdr:colOff>
      <xdr:row>97</xdr:row>
      <xdr:rowOff>130873</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6268700" y="1665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131155</xdr:rowOff>
    </xdr:from>
    <xdr:to>
      <xdr:col>81</xdr:col>
      <xdr:colOff>50800</xdr:colOff>
      <xdr:row>98</xdr:row>
      <xdr:rowOff>104815</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4592300" y="16761805"/>
          <a:ext cx="889000" cy="145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76991</xdr:rowOff>
    </xdr:from>
    <xdr:to>
      <xdr:col>81</xdr:col>
      <xdr:colOff>101600</xdr:colOff>
      <xdr:row>98</xdr:row>
      <xdr:rowOff>7141</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5430500" y="16707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23668</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14111" y="1648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53966</xdr:rowOff>
    </xdr:from>
    <xdr:to>
      <xdr:col>76</xdr:col>
      <xdr:colOff>114300</xdr:colOff>
      <xdr:row>98</xdr:row>
      <xdr:rowOff>104815</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3703300" y="16856066"/>
          <a:ext cx="889000" cy="50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47867</xdr:rowOff>
    </xdr:from>
    <xdr:to>
      <xdr:col>76</xdr:col>
      <xdr:colOff>165100</xdr:colOff>
      <xdr:row>97</xdr:row>
      <xdr:rowOff>149467</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4541500" y="16678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165994</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325111" y="16453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53966</xdr:rowOff>
    </xdr:from>
    <xdr:to>
      <xdr:col>71</xdr:col>
      <xdr:colOff>177800</xdr:colOff>
      <xdr:row>98</xdr:row>
      <xdr:rowOff>73013</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2814300" y="16856066"/>
          <a:ext cx="889000" cy="19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114498</xdr:rowOff>
    </xdr:from>
    <xdr:to>
      <xdr:col>72</xdr:col>
      <xdr:colOff>38100</xdr:colOff>
      <xdr:row>98</xdr:row>
      <xdr:rowOff>44648</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3652500" y="16745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61175</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436111" y="16520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149698</xdr:rowOff>
    </xdr:from>
    <xdr:to>
      <xdr:col>67</xdr:col>
      <xdr:colOff>101600</xdr:colOff>
      <xdr:row>98</xdr:row>
      <xdr:rowOff>79848</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2763500" y="16780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96375</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547111" y="1655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117069</xdr:rowOff>
    </xdr:from>
    <xdr:to>
      <xdr:col>85</xdr:col>
      <xdr:colOff>177800</xdr:colOff>
      <xdr:row>98</xdr:row>
      <xdr:rowOff>47219</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6268700" y="1674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95496</xdr:rowOff>
    </xdr:from>
    <xdr:ext cx="534377" cy="259045"/>
    <xdr:sp macro="" textlink="">
      <xdr:nvSpPr>
        <xdr:cNvPr id="698" name="積立金該当値テキスト">
          <a:extLst>
            <a:ext uri="{FF2B5EF4-FFF2-40B4-BE49-F238E27FC236}">
              <a16:creationId xmlns:a16="http://schemas.microsoft.com/office/drawing/2014/main" id="{00000000-0008-0000-0600-0000BA020000}"/>
            </a:ext>
          </a:extLst>
        </xdr:cNvPr>
        <xdr:cNvSpPr txBox="1"/>
      </xdr:nvSpPr>
      <xdr:spPr>
        <a:xfrm>
          <a:off x="16370300" y="16726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80355</xdr:rowOff>
    </xdr:from>
    <xdr:to>
      <xdr:col>81</xdr:col>
      <xdr:colOff>101600</xdr:colOff>
      <xdr:row>98</xdr:row>
      <xdr:rowOff>10505</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5430500" y="1671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1632</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14111" y="1680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54015</xdr:rowOff>
    </xdr:from>
    <xdr:to>
      <xdr:col>76</xdr:col>
      <xdr:colOff>165100</xdr:colOff>
      <xdr:row>98</xdr:row>
      <xdr:rowOff>155615</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4541500" y="1685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146742</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57428" y="16948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3166</xdr:rowOff>
    </xdr:from>
    <xdr:to>
      <xdr:col>72</xdr:col>
      <xdr:colOff>38100</xdr:colOff>
      <xdr:row>98</xdr:row>
      <xdr:rowOff>104766</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3652500" y="1680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95893</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436111" y="1689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22213</xdr:rowOff>
    </xdr:from>
    <xdr:to>
      <xdr:col>67</xdr:col>
      <xdr:colOff>101600</xdr:colOff>
      <xdr:row>98</xdr:row>
      <xdr:rowOff>123813</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2763500" y="16824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114940</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547111" y="1691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32555</xdr:rowOff>
    </xdr:from>
    <xdr:to>
      <xdr:col>116</xdr:col>
      <xdr:colOff>62864</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2159595" y="5347505"/>
          <a:ext cx="1269" cy="130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9" name="投資及び出資金最小値テキスト">
          <a:extLst>
            <a:ext uri="{FF2B5EF4-FFF2-40B4-BE49-F238E27FC236}">
              <a16:creationId xmlns:a16="http://schemas.microsoft.com/office/drawing/2014/main" id="{00000000-0008-0000-0600-0000D9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150682</xdr:rowOff>
    </xdr:from>
    <xdr:ext cx="534377" cy="259045"/>
    <xdr:sp macro="" textlink="">
      <xdr:nvSpPr>
        <xdr:cNvPr id="731" name="投資及び出資金最大値テキスト">
          <a:extLst>
            <a:ext uri="{FF2B5EF4-FFF2-40B4-BE49-F238E27FC236}">
              <a16:creationId xmlns:a16="http://schemas.microsoft.com/office/drawing/2014/main" id="{00000000-0008-0000-0600-0000DB020000}"/>
            </a:ext>
          </a:extLst>
        </xdr:cNvPr>
        <xdr:cNvSpPr txBox="1"/>
      </xdr:nvSpPr>
      <xdr:spPr>
        <a:xfrm>
          <a:off x="22212300" y="512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32555</xdr:rowOff>
    </xdr:from>
    <xdr:to>
      <xdr:col>116</xdr:col>
      <xdr:colOff>152400</xdr:colOff>
      <xdr:row>31</xdr:row>
      <xdr:rowOff>32555</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5347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104244</xdr:rowOff>
    </xdr:from>
    <xdr:to>
      <xdr:col>116</xdr:col>
      <xdr:colOff>63500</xdr:colOff>
      <xdr:row>37</xdr:row>
      <xdr:rowOff>106873</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1323300" y="6447894"/>
          <a:ext cx="838200" cy="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158310</xdr:rowOff>
    </xdr:from>
    <xdr:ext cx="469744" cy="259045"/>
    <xdr:sp macro="" textlink="">
      <xdr:nvSpPr>
        <xdr:cNvPr id="734" name="投資及び出資金平均値テキスト">
          <a:extLst>
            <a:ext uri="{FF2B5EF4-FFF2-40B4-BE49-F238E27FC236}">
              <a16:creationId xmlns:a16="http://schemas.microsoft.com/office/drawing/2014/main" id="{00000000-0008-0000-0600-0000DE020000}"/>
            </a:ext>
          </a:extLst>
        </xdr:cNvPr>
        <xdr:cNvSpPr txBox="1"/>
      </xdr:nvSpPr>
      <xdr:spPr>
        <a:xfrm>
          <a:off x="22212300" y="65019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8433</xdr:rowOff>
    </xdr:from>
    <xdr:to>
      <xdr:col>116</xdr:col>
      <xdr:colOff>114300</xdr:colOff>
      <xdr:row>38</xdr:row>
      <xdr:rowOff>110033</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2110700" y="65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106873</xdr:rowOff>
    </xdr:from>
    <xdr:to>
      <xdr:col>111</xdr:col>
      <xdr:colOff>177800</xdr:colOff>
      <xdr:row>37</xdr:row>
      <xdr:rowOff>146444</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0434300" y="6450523"/>
          <a:ext cx="889000" cy="39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33944</xdr:rowOff>
    </xdr:from>
    <xdr:to>
      <xdr:col>112</xdr:col>
      <xdr:colOff>38100</xdr:colOff>
      <xdr:row>38</xdr:row>
      <xdr:rowOff>135544</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1272500" y="6549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126671</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088428" y="6641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146444</xdr:rowOff>
    </xdr:from>
    <xdr:to>
      <xdr:col>107</xdr:col>
      <xdr:colOff>50800</xdr:colOff>
      <xdr:row>38</xdr:row>
      <xdr:rowOff>34384</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19545300" y="6490094"/>
          <a:ext cx="889000" cy="5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45512</xdr:rowOff>
    </xdr:from>
    <xdr:to>
      <xdr:col>107</xdr:col>
      <xdr:colOff>101600</xdr:colOff>
      <xdr:row>38</xdr:row>
      <xdr:rowOff>147112</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0383500" y="65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138239</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199428" y="6653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34384</xdr:rowOff>
    </xdr:from>
    <xdr:to>
      <xdr:col>102</xdr:col>
      <xdr:colOff>114300</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18656300" y="6549484"/>
          <a:ext cx="889000" cy="10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48598</xdr:rowOff>
    </xdr:from>
    <xdr:to>
      <xdr:col>102</xdr:col>
      <xdr:colOff>165100</xdr:colOff>
      <xdr:row>38</xdr:row>
      <xdr:rowOff>150198</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494500" y="6563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141325</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10428" y="665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64829</xdr:rowOff>
    </xdr:from>
    <xdr:to>
      <xdr:col>98</xdr:col>
      <xdr:colOff>38100</xdr:colOff>
      <xdr:row>38</xdr:row>
      <xdr:rowOff>166429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8605500" y="657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11506</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21428" y="6355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53444</xdr:rowOff>
    </xdr:from>
    <xdr:to>
      <xdr:col>116</xdr:col>
      <xdr:colOff>114300</xdr:colOff>
      <xdr:row>37</xdr:row>
      <xdr:rowOff>155044</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2110700" y="6397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76321</xdr:rowOff>
    </xdr:from>
    <xdr:ext cx="469744" cy="259045"/>
    <xdr:sp macro="" textlink="">
      <xdr:nvSpPr>
        <xdr:cNvPr id="753" name="投資及び出資金該当値テキスト">
          <a:extLst>
            <a:ext uri="{FF2B5EF4-FFF2-40B4-BE49-F238E27FC236}">
              <a16:creationId xmlns:a16="http://schemas.microsoft.com/office/drawing/2014/main" id="{00000000-0008-0000-0600-0000F1020000}"/>
            </a:ext>
          </a:extLst>
        </xdr:cNvPr>
        <xdr:cNvSpPr txBox="1"/>
      </xdr:nvSpPr>
      <xdr:spPr>
        <a:xfrm>
          <a:off x="22212300" y="6248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56073</xdr:rowOff>
    </xdr:from>
    <xdr:to>
      <xdr:col>112</xdr:col>
      <xdr:colOff>38100</xdr:colOff>
      <xdr:row>37</xdr:row>
      <xdr:rowOff>157673</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1272500" y="6399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2750</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088428" y="6174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95644</xdr:rowOff>
    </xdr:from>
    <xdr:to>
      <xdr:col>107</xdr:col>
      <xdr:colOff>101600</xdr:colOff>
      <xdr:row>38</xdr:row>
      <xdr:rowOff>25794</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0383500" y="6439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42321</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199428" y="6214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155034</xdr:rowOff>
    </xdr:from>
    <xdr:to>
      <xdr:col>102</xdr:col>
      <xdr:colOff>165100</xdr:colOff>
      <xdr:row>38</xdr:row>
      <xdr:rowOff>85184</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9494500" y="649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101711</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10428" y="627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16542</xdr:rowOff>
    </xdr:from>
    <xdr:to>
      <xdr:col>116</xdr:col>
      <xdr:colOff>62864</xdr:colOff>
      <xdr:row>58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flipV="1">
          <a:off x="22159595" y="8760492"/>
          <a:ext cx="1269" cy="1209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82" name="貸付金最小値テキスト">
          <a:extLst>
            <a:ext uri="{FF2B5EF4-FFF2-40B4-BE49-F238E27FC236}">
              <a16:creationId xmlns:a16="http://schemas.microsoft.com/office/drawing/2014/main" id="{00000000-0008-0000-0600-00000E030000}"/>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134669</xdr:rowOff>
    </xdr:from>
    <xdr:ext cx="534377" cy="259045"/>
    <xdr:sp macro="" textlink="">
      <xdr:nvSpPr>
        <xdr:cNvPr id="784" name="貸付金最大値テキスト">
          <a:extLst>
            <a:ext uri="{FF2B5EF4-FFF2-40B4-BE49-F238E27FC236}">
              <a16:creationId xmlns:a16="http://schemas.microsoft.com/office/drawing/2014/main" id="{00000000-0008-0000-0600-000010030000}"/>
            </a:ext>
          </a:extLst>
        </xdr:cNvPr>
        <xdr:cNvSpPr txBox="1"/>
      </xdr:nvSpPr>
      <xdr:spPr>
        <a:xfrm>
          <a:off x="22212300" y="853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16542</xdr:rowOff>
    </xdr:from>
    <xdr:to>
      <xdr:col>116</xdr:col>
      <xdr:colOff>152400</xdr:colOff>
      <xdr:row>51</xdr:row>
      <xdr:rowOff>16542</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876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70858</xdr:rowOff>
    </xdr:from>
    <xdr:ext cx="469744" cy="259045"/>
    <xdr:sp macro="" textlink="">
      <xdr:nvSpPr>
        <xdr:cNvPr id="787" name="貸付金平均値テキスト">
          <a:extLst>
            <a:ext uri="{FF2B5EF4-FFF2-40B4-BE49-F238E27FC236}">
              <a16:creationId xmlns:a16="http://schemas.microsoft.com/office/drawing/2014/main" id="{00000000-0008-0000-0600-000013030000}"/>
            </a:ext>
          </a:extLst>
        </xdr:cNvPr>
        <xdr:cNvSpPr txBox="1"/>
      </xdr:nvSpPr>
      <xdr:spPr>
        <a:xfrm>
          <a:off x="22212300" y="96720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47981</xdr:rowOff>
    </xdr:from>
    <xdr:to>
      <xdr:col>116</xdr:col>
      <xdr:colOff>114300</xdr:colOff>
      <xdr:row>57</xdr:row>
      <xdr:rowOff>149581</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22110700" y="982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48209</xdr:rowOff>
    </xdr:from>
    <xdr:to>
      <xdr:col>112</xdr:col>
      <xdr:colOff>38100</xdr:colOff>
      <xdr:row>57</xdr:row>
      <xdr:rowOff>149809</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1272500" y="982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166336</xdr:rowOff>
    </xdr:from>
    <xdr:ext cx="469744"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21088428" y="9596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74726</xdr:rowOff>
    </xdr:from>
    <xdr:to>
      <xdr:col>107</xdr:col>
      <xdr:colOff>101600</xdr:colOff>
      <xdr:row>57</xdr:row>
      <xdr:rowOff>4876</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0383500" y="9675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21403</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0199428" y="9451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112846</xdr:rowOff>
    </xdr:from>
    <xdr:to>
      <xdr:col>102</xdr:col>
      <xdr:colOff>165100</xdr:colOff>
      <xdr:row>57</xdr:row>
      <xdr:rowOff>42996</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19494500" y="9714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59523</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9310428" y="9489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47181</xdr:rowOff>
    </xdr:from>
    <xdr:to>
      <xdr:col>98</xdr:col>
      <xdr:colOff>38100</xdr:colOff>
      <xdr:row>57</xdr:row>
      <xdr:rowOff>148781</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8605500" y="981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165308</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8421428" y="9595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60977</xdr:rowOff>
    </xdr:from>
    <xdr:ext cx="249299" cy="259045"/>
    <xdr:sp macro="" textlink="">
      <xdr:nvSpPr>
        <xdr:cNvPr id="806" name="貸付金該当値テキスト">
          <a:extLst>
            <a:ext uri="{FF2B5EF4-FFF2-40B4-BE49-F238E27FC236}">
              <a16:creationId xmlns:a16="http://schemas.microsoft.com/office/drawing/2014/main" id="{00000000-0008-0000-0600-000026030000}"/>
            </a:ext>
          </a:extLst>
        </xdr:cNvPr>
        <xdr:cNvSpPr txBox="1"/>
      </xdr:nvSpPr>
      <xdr:spPr>
        <a:xfrm>
          <a:off x="22212300" y="9833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28254</xdr:rowOff>
    </xdr:from>
    <xdr:to>
      <xdr:col>116</xdr:col>
      <xdr:colOff>62864</xdr:colOff>
      <xdr:row>78</xdr:row>
      <xdr:rowOff>80969</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201204"/>
          <a:ext cx="1269" cy="1252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84796</xdr:rowOff>
    </xdr:from>
    <xdr:ext cx="534377"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45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80969</xdr:rowOff>
    </xdr:from>
    <xdr:to>
      <xdr:col>116</xdr:col>
      <xdr:colOff>152400</xdr:colOff>
      <xdr:row>78</xdr:row>
      <xdr:rowOff>80969</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454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146381</xdr:rowOff>
    </xdr:from>
    <xdr:ext cx="599010"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976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28254</xdr:rowOff>
    </xdr:from>
    <xdr:to>
      <xdr:col>116</xdr:col>
      <xdr:colOff>152400</xdr:colOff>
      <xdr:row>71</xdr:row>
      <xdr:rowOff>28254</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201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112881</xdr:rowOff>
    </xdr:from>
    <xdr:to>
      <xdr:col>116</xdr:col>
      <xdr:colOff>63500</xdr:colOff>
      <xdr:row>77</xdr:row>
      <xdr:rowOff>121145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1323300" y="13314531"/>
          <a:ext cx="838200" cy="8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56560</xdr:rowOff>
    </xdr:from>
    <xdr:ext cx="534377"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30867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33683</xdr:rowOff>
    </xdr:from>
    <xdr:to>
      <xdr:col>116</xdr:col>
      <xdr:colOff>114300</xdr:colOff>
      <xdr:row>77</xdr:row>
      <xdr:rowOff>135283</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323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121145</xdr:rowOff>
    </xdr:from>
    <xdr:to>
      <xdr:col>111</xdr:col>
      <xdr:colOff>177800</xdr:colOff>
      <xdr:row>77</xdr:row>
      <xdr:rowOff>136017</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0434300" y="13322795"/>
          <a:ext cx="889000" cy="14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39816</xdr:rowOff>
    </xdr:from>
    <xdr:to>
      <xdr:col>112</xdr:col>
      <xdr:colOff>38100</xdr:colOff>
      <xdr:row>77</xdr:row>
      <xdr:rowOff>141416</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324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157943</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56111" y="1301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136017</xdr:rowOff>
    </xdr:from>
    <xdr:to>
      <xdr:col>107</xdr:col>
      <xdr:colOff>50800</xdr:colOff>
      <xdr:row>77</xdr:row>
      <xdr:rowOff>146388</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19545300" y="13337667"/>
          <a:ext cx="889000" cy="1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42396</xdr:rowOff>
    </xdr:from>
    <xdr:to>
      <xdr:col>107</xdr:col>
      <xdr:colOff>101600</xdr:colOff>
      <xdr:row>77</xdr:row>
      <xdr:rowOff>143996</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3244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160523</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67111" y="1301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144709</xdr:rowOff>
    </xdr:from>
    <xdr:to>
      <xdr:col>102</xdr:col>
      <xdr:colOff>114300</xdr:colOff>
      <xdr:row>77</xdr:row>
      <xdr:rowOff>146388</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656300" y="13174909"/>
          <a:ext cx="889000" cy="173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41097</xdr:rowOff>
    </xdr:from>
    <xdr:to>
      <xdr:col>102</xdr:col>
      <xdr:colOff>165100</xdr:colOff>
      <xdr:row>77</xdr:row>
      <xdr:rowOff>142697</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324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159224</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78111" y="1301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163685</xdr:rowOff>
    </xdr:from>
    <xdr:to>
      <xdr:col>98</xdr:col>
      <xdr:colOff>38100</xdr:colOff>
      <xdr:row>77</xdr:row>
      <xdr:rowOff>93835</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319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84962</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89111" y="1328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62081</xdr:rowOff>
    </xdr:from>
    <xdr:to>
      <xdr:col>116</xdr:col>
      <xdr:colOff>114300</xdr:colOff>
      <xdr:row>77</xdr:row>
      <xdr:rowOff>163681</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3263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40508</xdr:rowOff>
    </xdr:from>
    <xdr:ext cx="534377"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3242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70345</xdr:rowOff>
    </xdr:from>
    <xdr:to>
      <xdr:col>112</xdr:col>
      <xdr:colOff>38100</xdr:colOff>
      <xdr:row>78</xdr:row>
      <xdr:rowOff>495</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327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163072</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336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85217</xdr:rowOff>
    </xdr:from>
    <xdr:to>
      <xdr:col>107</xdr:col>
      <xdr:colOff>101600</xdr:colOff>
      <xdr:row>78</xdr:row>
      <xdr:rowOff>15367</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3286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6494</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337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95588</xdr:rowOff>
    </xdr:from>
    <xdr:to>
      <xdr:col>102</xdr:col>
      <xdr:colOff>165100</xdr:colOff>
      <xdr:row>78</xdr:row>
      <xdr:rowOff>25738</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3297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16865</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3389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93909</xdr:rowOff>
    </xdr:from>
    <xdr:to>
      <xdr:col>98</xdr:col>
      <xdr:colOff>38100</xdr:colOff>
      <xdr:row>77</xdr:row>
      <xdr:rowOff>24059</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3124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40587</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2899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8" name="前年度繰上充用金グラフ枠">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0" name="前年度繰上充用金最小値テキスト">
          <a:extLst>
            <a:ext uri="{FF2B5EF4-FFF2-40B4-BE49-F238E27FC236}">
              <a16:creationId xmlns:a16="http://schemas.microsoft.com/office/drawing/2014/main" id="{00000000-0008-0000-0600-00007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2" name="前年度繰上充用金最大値テキスト">
          <a:extLst>
            <a:ext uri="{FF2B5EF4-FFF2-40B4-BE49-F238E27FC236}">
              <a16:creationId xmlns:a16="http://schemas.microsoft.com/office/drawing/2014/main" id="{00000000-0008-0000-0600-00007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5" name="前年度繰上充用金平均値テキスト">
          <a:extLst>
            <a:ext uri="{FF2B5EF4-FFF2-40B4-BE49-F238E27FC236}">
              <a16:creationId xmlns:a16="http://schemas.microsoft.com/office/drawing/2014/main" id="{00000000-0008-0000-0600-00007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4" name="前年度繰上充用金該当値テキスト">
          <a:extLst>
            <a:ext uri="{FF2B5EF4-FFF2-40B4-BE49-F238E27FC236}">
              <a16:creationId xmlns:a16="http://schemas.microsoft.com/office/drawing/2014/main" id="{00000000-0008-0000-0600-00009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3" name="正方形/長方形 922">
          <a:extLst>
            <a:ext uri="{FF2B5EF4-FFF2-40B4-BE49-F238E27FC236}">
              <a16:creationId xmlns:a16="http://schemas.microsoft.com/office/drawing/2014/main" id="{00000000-0008-0000-0600-00009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　歳出決算総額は、住民一人当たり</a:t>
          </a:r>
          <a:r>
            <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rPr>
            <a:t>520,851</a:t>
          </a: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円となっている。主な構成項目である人件費は住民一人当たり</a:t>
          </a:r>
          <a:r>
            <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rPr>
            <a:t>90,504</a:t>
          </a: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円となっており、前年度に比べ</a:t>
          </a:r>
          <a:r>
            <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rPr>
            <a:t>3,726</a:t>
          </a: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円の</a:t>
          </a:r>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増</a:t>
          </a: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と</a:t>
          </a:r>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なっている</a:t>
          </a: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。また、定員管理などにより抑制に努めているため、類似団体平均並みで推移している。物件費は、住民一人当たり</a:t>
          </a:r>
          <a:r>
            <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rPr>
            <a:t>77,477</a:t>
          </a: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円となっており、前年度に比べ</a:t>
          </a:r>
          <a:r>
            <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rPr>
            <a:t>2,631</a:t>
          </a: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円の</a:t>
          </a:r>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減</a:t>
          </a: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となった。この主な要因</a:t>
          </a:r>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は</a:t>
          </a: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シビックセンターやクリーンセンターをはじめとした各公共施設等の電気使用料</a:t>
          </a:r>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や東忠岡地区認定こども園整備事業の終了に伴い当該施設用の備品購入費</a:t>
          </a: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が</a:t>
          </a:r>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減</a:t>
          </a: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となったことによるものである。補助費等は、令和</a:t>
          </a:r>
          <a:r>
            <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rPr>
            <a:t>3</a:t>
          </a: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年度は令和</a:t>
          </a:r>
          <a:r>
            <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rPr>
            <a:t>2</a:t>
          </a: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年度に実施した特別定額給付金給付事業等の反動減により大幅な減となったが、</a:t>
          </a:r>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以降は横ばいで推移している</a:t>
          </a: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普通建設事業費は、住民一人当たり</a:t>
          </a:r>
          <a:r>
            <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rPr>
            <a:t>73,681</a:t>
          </a:r>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円となっており、前年度に比べ</a:t>
          </a:r>
          <a:r>
            <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rPr>
            <a:t>26,895</a:t>
          </a:r>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円の大幅な増となっている。</a:t>
          </a: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この主な要因は</a:t>
          </a:r>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シビックセンター等</a:t>
          </a:r>
          <a:r>
            <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rPr>
            <a:t>ESCO</a:t>
          </a:r>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事業や町民運動場改修工事など、大規模な事業を実施したことによるものである。一方で、普通建設事業費</a:t>
          </a:r>
          <a:r>
            <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うち新規整備</a:t>
          </a:r>
          <a:r>
            <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の住民一人当たりのコストは前年度に比べ</a:t>
          </a:r>
          <a:r>
            <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rPr>
            <a:t>22,330</a:t>
          </a:r>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円の大幅な減となっているが、この主な要因は昨年に続き実施していた東忠岡地区認定こども園整備事業が終了したことによるものである。</a:t>
          </a: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積立金は、前年度決算剰余金の処分に伴う基金積立金</a:t>
          </a:r>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やふるさと忠岡応援寄附金に係る基金積立金の減</a:t>
          </a: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などにより、一人当たり</a:t>
          </a:r>
          <a:r>
            <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rPr>
            <a:t>31,339</a:t>
          </a: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円と、前年度に比べ</a:t>
          </a:r>
          <a:r>
            <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rPr>
            <a:t>8,030</a:t>
          </a: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円の</a:t>
          </a:r>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減</a:t>
          </a: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となっている。</a:t>
          </a:r>
          <a:endParaRPr lang="ja-JP" altLang="ja-JP" sz="1600">
            <a:solidFill>
              <a:schemeClr val="tx1"/>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大阪府忠岡町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16,573
15,999
3.97
8,739,824
8,632,058
107,420
4,629,800
7,297,970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18.0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82321</xdr:rowOff>
    </xdr:from>
    <xdr:to>
      <xdr:col>24</xdr:col>
      <xdr:colOff>62865</xdr:colOff>
      <xdr:row>39</xdr:row>
      <xdr:rowOff>47574</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397271"/>
          <a:ext cx="1270" cy="1336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51401</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3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47574</xdr:rowOff>
    </xdr:from>
    <xdr:to>
      <xdr:col>24</xdr:col>
      <xdr:colOff>152400</xdr:colOff>
      <xdr:row>39</xdr:row>
      <xdr:rowOff>47574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3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28998</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7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82321</xdr:rowOff>
    </xdr:from>
    <xdr:to>
      <xdr:col>24</xdr:col>
      <xdr:colOff>152400</xdr:colOff>
      <xdr:row>31</xdr:row>
      <xdr:rowOff>82321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39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15342</xdr:rowOff>
    </xdr:from>
    <xdr:to>
      <xdr:col>24</xdr:col>
      <xdr:colOff>63500</xdr:colOff>
      <xdr:row>35</xdr:row>
      <xdr:rowOff>160960</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844642"/>
          <a:ext cx="838200" cy="317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4005</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176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25578</xdr:rowOff>
    </xdr:from>
    <xdr:to>
      <xdr:col>24</xdr:col>
      <xdr:colOff>114300</xdr:colOff>
      <xdr:row>36</xdr:row>
      <xdr:rowOff>127178</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19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160960</xdr:rowOff>
    </xdr:from>
    <xdr:to>
      <xdr:col>19</xdr:col>
      <xdr:colOff>177800</xdr:colOff>
      <xdr:row>36</xdr:row>
      <xdr:rowOff>70434</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6161710"/>
          <a:ext cx="889000" cy="80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66268</xdr:rowOff>
    </xdr:from>
    <xdr:to>
      <xdr:col>20</xdr:col>
      <xdr:colOff>38100</xdr:colOff>
      <xdr:row>36</xdr:row>
      <xdr:rowOff>167868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23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158995</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33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59233</xdr:rowOff>
    </xdr:from>
    <xdr:to>
      <xdr:col>15</xdr:col>
      <xdr:colOff>50800</xdr:colOff>
      <xdr:row>36</xdr:row>
      <xdr:rowOff>70434</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231433"/>
          <a:ext cx="889000" cy="11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81813</xdr:rowOff>
    </xdr:from>
    <xdr:to>
      <xdr:col>15</xdr:col>
      <xdr:colOff>101600</xdr:colOff>
      <xdr:row>37</xdr:row>
      <xdr:rowOff>11963</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254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3090</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346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59233</xdr:rowOff>
    </xdr:from>
    <xdr:to>
      <xdr:col>10</xdr:col>
      <xdr:colOff>114300</xdr:colOff>
      <xdr:row>36</xdr:row>
      <xdr:rowOff>131699</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6231433"/>
          <a:ext cx="889000" cy="72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50724</xdr:rowOff>
    </xdr:from>
    <xdr:to>
      <xdr:col>10</xdr:col>
      <xdr:colOff>165100</xdr:colOff>
      <xdr:row>36</xdr:row>
      <xdr:rowOff>152324</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22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143451</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315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16891</xdr:rowOff>
    </xdr:from>
    <xdr:to>
      <xdr:col>6</xdr:col>
      <xdr:colOff>38100</xdr:colOff>
      <xdr:row>36</xdr:row>
      <xdr:rowOff>118491</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189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135018</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964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135992</xdr:rowOff>
    </xdr:from>
    <xdr:to>
      <xdr:col>24</xdr:col>
      <xdr:colOff>114300</xdr:colOff>
      <xdr:row>34</xdr:row>
      <xdr:rowOff>66142</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793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158869</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645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110160</xdr:rowOff>
    </xdr:from>
    <xdr:to>
      <xdr:col>20</xdr:col>
      <xdr:colOff>38100</xdr:colOff>
      <xdr:row>36</xdr:row>
      <xdr:rowOff>40310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11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56837</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88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19634</xdr:rowOff>
    </xdr:from>
    <xdr:to>
      <xdr:col>15</xdr:col>
      <xdr:colOff>101600</xdr:colOff>
      <xdr:row>36</xdr:row>
      <xdr:rowOff>121234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191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137761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967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8433</xdr:rowOff>
    </xdr:from>
    <xdr:to>
      <xdr:col>10</xdr:col>
      <xdr:colOff>165100</xdr:colOff>
      <xdr:row>36</xdr:row>
      <xdr:rowOff>110033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180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126560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955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80899</xdr:rowOff>
    </xdr:from>
    <xdr:to>
      <xdr:col>6</xdr:col>
      <xdr:colOff>38100</xdr:colOff>
      <xdr:row>37</xdr:row>
      <xdr:rowOff>11049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253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2176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345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29718</xdr:rowOff>
    </xdr:from>
    <xdr:to>
      <xdr:col>24</xdr:col>
      <xdr:colOff>62865</xdr:colOff>
      <xdr:row>58</xdr:row>
      <xdr:rowOff>103859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73668"/>
          <a:ext cx="1270" cy="1274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107686</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51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103859</xdr:rowOff>
    </xdr:from>
    <xdr:to>
      <xdr:col>24</xdr:col>
      <xdr:colOff>152400</xdr:colOff>
      <xdr:row>58</xdr:row>
      <xdr:rowOff>103859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47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147845</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48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441,178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29718</xdr:rowOff>
    </xdr:from>
    <xdr:to>
      <xdr:col>24</xdr:col>
      <xdr:colOff>152400</xdr:colOff>
      <xdr:row>51</xdr:row>
      <xdr:rowOff>29718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73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109626</xdr:rowOff>
    </xdr:from>
    <xdr:to>
      <xdr:col>24</xdr:col>
      <xdr:colOff>63500</xdr:colOff>
      <xdr:row>57</xdr:row>
      <xdr:rowOff>161727</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882276"/>
          <a:ext cx="838200" cy="52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165217</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5949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142340</xdr:rowOff>
    </xdr:from>
    <xdr:to>
      <xdr:col>24</xdr:col>
      <xdr:colOff>114300</xdr:colOff>
      <xdr:row>57</xdr:row>
      <xdr:rowOff>72490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74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161727</xdr:rowOff>
    </xdr:from>
    <xdr:to>
      <xdr:col>19</xdr:col>
      <xdr:colOff>177800</xdr:colOff>
      <xdr:row>58</xdr:row>
      <xdr:rowOff>83170</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934377"/>
          <a:ext cx="889000" cy="92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895</xdr:rowOff>
    </xdr:from>
    <xdr:to>
      <xdr:col>20</xdr:col>
      <xdr:colOff>38100</xdr:colOff>
      <xdr:row>57</xdr:row>
      <xdr:rowOff>102495</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77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119022</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548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58318</xdr:rowOff>
    </xdr:from>
    <xdr:to>
      <xdr:col>15</xdr:col>
      <xdr:colOff>50800</xdr:colOff>
      <xdr:row>58</xdr:row>
      <xdr:rowOff>83170</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659518"/>
          <a:ext cx="889000" cy="367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164109</xdr:rowOff>
    </xdr:from>
    <xdr:to>
      <xdr:col>15</xdr:col>
      <xdr:colOff>101600</xdr:colOff>
      <xdr:row>57</xdr:row>
      <xdr:rowOff>94259</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76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110786</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540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58318</xdr:rowOff>
    </xdr:from>
    <xdr:to>
      <xdr:col>10</xdr:col>
      <xdr:colOff>114300</xdr:colOff>
      <xdr:row>58</xdr:row>
      <xdr:rowOff>68406</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659518"/>
          <a:ext cx="889000" cy="352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24595</xdr:rowOff>
    </xdr:from>
    <xdr:to>
      <xdr:col>10</xdr:col>
      <xdr:colOff>165100</xdr:colOff>
      <xdr:row>55</xdr:row>
      <xdr:rowOff>126195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45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142722</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229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77444</xdr:rowOff>
    </xdr:from>
    <xdr:to>
      <xdr:col>6</xdr:col>
      <xdr:colOff>38100</xdr:colOff>
      <xdr:row>58</xdr:row>
      <xdr:rowOff>7594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5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24121</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62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58826</xdr:rowOff>
    </xdr:from>
    <xdr:to>
      <xdr:col>24</xdr:col>
      <xdr:colOff>114300</xdr:colOff>
      <xdr:row>57</xdr:row>
      <xdr:rowOff>160426</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83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37253</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809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110927</xdr:rowOff>
    </xdr:from>
    <xdr:to>
      <xdr:col>20</xdr:col>
      <xdr:colOff>38100</xdr:colOff>
      <xdr:row>58</xdr:row>
      <xdr:rowOff>41077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88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32204</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97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32370</xdr:rowOff>
    </xdr:from>
    <xdr:to>
      <xdr:col>15</xdr:col>
      <xdr:colOff>101600</xdr:colOff>
      <xdr:row>58</xdr:row>
      <xdr:rowOff>133970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7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125097</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1006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7518</xdr:rowOff>
    </xdr:from>
    <xdr:to>
      <xdr:col>10</xdr:col>
      <xdr:colOff>165100</xdr:colOff>
      <xdr:row>56</xdr:row>
      <xdr:rowOff>109118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60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100245</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701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17606</xdr:rowOff>
    </xdr:from>
    <xdr:to>
      <xdr:col>6</xdr:col>
      <xdr:colOff>38100</xdr:colOff>
      <xdr:row>58</xdr:row>
      <xdr:rowOff>119206</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61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110333</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05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19217</xdr:rowOff>
    </xdr:from>
    <xdr:to>
      <xdr:col>24</xdr:col>
      <xdr:colOff>62865</xdr:colOff>
      <xdr:row>79</xdr:row>
      <xdr:rowOff>20655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20717"/>
          <a:ext cx="1270" cy="1544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24482</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69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20655</xdr:rowOff>
    </xdr:from>
    <xdr:to>
      <xdr:col>24</xdr:col>
      <xdr:colOff>152400</xdr:colOff>
      <xdr:row>79</xdr:row>
      <xdr:rowOff>20655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65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137344</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95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269,068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19217</xdr:rowOff>
    </xdr:from>
    <xdr:to>
      <xdr:col>24</xdr:col>
      <xdr:colOff>152400</xdr:colOff>
      <xdr:row>70</xdr:row>
      <xdr:rowOff>19217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20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31355</xdr:rowOff>
    </xdr:from>
    <xdr:to>
      <xdr:col>24</xdr:col>
      <xdr:colOff>63500</xdr:colOff>
      <xdr:row>75</xdr:row>
      <xdr:rowOff>39900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2890105"/>
          <a:ext cx="838200" cy="8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20061</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788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41634</xdr:rowOff>
    </xdr:from>
    <xdr:to>
      <xdr:col>24</xdr:col>
      <xdr:colOff>114300</xdr:colOff>
      <xdr:row>75</xdr:row>
      <xdr:rowOff>143234</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00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31355</xdr:rowOff>
    </xdr:from>
    <xdr:to>
      <xdr:col>19</xdr:col>
      <xdr:colOff>177800</xdr:colOff>
      <xdr:row>76</xdr:row>
      <xdr:rowOff>50296</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2890105"/>
          <a:ext cx="889000" cy="190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18111</xdr:rowOff>
    </xdr:from>
    <xdr:to>
      <xdr:col>20</xdr:col>
      <xdr:colOff>38100</xdr:colOff>
      <xdr:row>76</xdr:row>
      <xdr:rowOff>119711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110838</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141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50296</xdr:rowOff>
    </xdr:from>
    <xdr:to>
      <xdr:col>15</xdr:col>
      <xdr:colOff>50800</xdr:colOff>
      <xdr:row>77</xdr:row>
      <xdr:rowOff>96048</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080496"/>
          <a:ext cx="889000" cy="217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109409</xdr:rowOff>
    </xdr:from>
    <xdr:to>
      <xdr:col>15</xdr:col>
      <xdr:colOff>101600</xdr:colOff>
      <xdr:row>76</xdr:row>
      <xdr:rowOff>39559</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68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56086</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743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96048</xdr:rowOff>
    </xdr:from>
    <xdr:to>
      <xdr:col>10</xdr:col>
      <xdr:colOff>114300</xdr:colOff>
      <xdr:row>78</xdr:row>
      <xdr:rowOff>17388</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297698"/>
          <a:ext cx="889000" cy="92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24523</xdr:rowOff>
    </xdr:from>
    <xdr:to>
      <xdr:col>10</xdr:col>
      <xdr:colOff>165100</xdr:colOff>
      <xdr:row>77</xdr:row>
      <xdr:rowOff>126123</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26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142650</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001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71079</xdr:rowOff>
    </xdr:from>
    <xdr:to>
      <xdr:col>6</xdr:col>
      <xdr:colOff>38100</xdr:colOff>
      <xdr:row>78</xdr:row>
      <xdr:rowOff>1229</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27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17756</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047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160550</xdr:rowOff>
    </xdr:from>
    <xdr:to>
      <xdr:col>24</xdr:col>
      <xdr:colOff>114300</xdr:colOff>
      <xdr:row>75</xdr:row>
      <xdr:rowOff>90700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84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11977</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699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152005</xdr:rowOff>
    </xdr:from>
    <xdr:to>
      <xdr:col>20</xdr:col>
      <xdr:colOff>38100</xdr:colOff>
      <xdr:row>75</xdr:row>
      <xdr:rowOff>82155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83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98682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614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170946</xdr:rowOff>
    </xdr:from>
    <xdr:to>
      <xdr:col>15</xdr:col>
      <xdr:colOff>101600</xdr:colOff>
      <xdr:row>76</xdr:row>
      <xdr:rowOff>101096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02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92223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122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45248</xdr:rowOff>
    </xdr:from>
    <xdr:to>
      <xdr:col>10</xdr:col>
      <xdr:colOff>165100</xdr:colOff>
      <xdr:row>77</xdr:row>
      <xdr:rowOff>146848</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246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137975</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339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138038</xdr:rowOff>
    </xdr:from>
    <xdr:to>
      <xdr:col>6</xdr:col>
      <xdr:colOff>38100</xdr:colOff>
      <xdr:row>78</xdr:row>
      <xdr:rowOff>68188</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33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59315</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432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146875</xdr:rowOff>
    </xdr:from>
    <xdr:to>
      <xdr:col>24</xdr:col>
      <xdr:colOff>62865</xdr:colOff>
      <xdr:row>99</xdr:row>
      <xdr:rowOff>89599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77375"/>
          <a:ext cx="1270" cy="1485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93426</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7066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89599</xdr:rowOff>
    </xdr:from>
    <xdr:to>
      <xdr:col>24</xdr:col>
      <xdr:colOff>152400</xdr:colOff>
      <xdr:row>99</xdr:row>
      <xdr:rowOff>89599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7063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93552</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52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143,435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146875</xdr:rowOff>
    </xdr:from>
    <xdr:to>
      <xdr:col>24</xdr:col>
      <xdr:colOff>152400</xdr:colOff>
      <xdr:row>90</xdr:row>
      <xdr:rowOff>146875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7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11646</xdr:rowOff>
    </xdr:from>
    <xdr:to>
      <xdr:col>24</xdr:col>
      <xdr:colOff>63500</xdr:colOff>
      <xdr:row>98</xdr:row>
      <xdr:rowOff>62382</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6813746"/>
          <a:ext cx="838200" cy="50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8831</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4680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157404</xdr:rowOff>
    </xdr:from>
    <xdr:to>
      <xdr:col>24</xdr:col>
      <xdr:colOff>114300</xdr:colOff>
      <xdr:row>97</xdr:row>
      <xdr:rowOff>87554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616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8255</xdr:rowOff>
    </xdr:from>
    <xdr:to>
      <xdr:col>19</xdr:col>
      <xdr:colOff>177800</xdr:colOff>
      <xdr:row>98</xdr:row>
      <xdr:rowOff>11646</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908300" y="16638905"/>
          <a:ext cx="889000" cy="174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140703</xdr:rowOff>
    </xdr:from>
    <xdr:to>
      <xdr:col>20</xdr:col>
      <xdr:colOff>38100</xdr:colOff>
      <xdr:row>97</xdr:row>
      <xdr:rowOff>70853</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59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87380</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375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139167</xdr:rowOff>
    </xdr:from>
    <xdr:to>
      <xdr:col>15</xdr:col>
      <xdr:colOff>50800</xdr:colOff>
      <xdr:row>97</xdr:row>
      <xdr:rowOff>8255</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2019300" y="16598367"/>
          <a:ext cx="889000" cy="40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131724</xdr:rowOff>
    </xdr:from>
    <xdr:to>
      <xdr:col>15</xdr:col>
      <xdr:colOff>101600</xdr:colOff>
      <xdr:row>97</xdr:row>
      <xdr:rowOff>61874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590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53001</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683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139167</xdr:rowOff>
    </xdr:from>
    <xdr:to>
      <xdr:col>10</xdr:col>
      <xdr:colOff>114300</xdr:colOff>
      <xdr:row>98</xdr:row>
      <xdr:rowOff>40970</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598367"/>
          <a:ext cx="889000" cy="244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63373</xdr:rowOff>
    </xdr:from>
    <xdr:to>
      <xdr:col>10</xdr:col>
      <xdr:colOff>165100</xdr:colOff>
      <xdr:row>97</xdr:row>
      <xdr:rowOff>164973</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69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156100</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786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104863</xdr:rowOff>
    </xdr:from>
    <xdr:to>
      <xdr:col>6</xdr:col>
      <xdr:colOff>38100</xdr:colOff>
      <xdr:row>98</xdr:row>
      <xdr:rowOff>35013</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73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51540</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510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11582</xdr:rowOff>
    </xdr:from>
    <xdr:to>
      <xdr:col>24</xdr:col>
      <xdr:colOff>114300</xdr:colOff>
      <xdr:row>98</xdr:row>
      <xdr:rowOff>113182</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81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161459</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79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132296</xdr:rowOff>
    </xdr:from>
    <xdr:to>
      <xdr:col>20</xdr:col>
      <xdr:colOff>38100</xdr:colOff>
      <xdr:row>98</xdr:row>
      <xdr:rowOff>62446</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76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53573</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855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128905</xdr:rowOff>
    </xdr:from>
    <xdr:to>
      <xdr:col>15</xdr:col>
      <xdr:colOff>101600</xdr:colOff>
      <xdr:row>97</xdr:row>
      <xdr:rowOff>59055</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58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75582</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36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88367</xdr:rowOff>
    </xdr:from>
    <xdr:to>
      <xdr:col>10</xdr:col>
      <xdr:colOff>165100</xdr:colOff>
      <xdr:row>97</xdr:row>
      <xdr:rowOff>18517</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547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35044</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322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161620</xdr:rowOff>
    </xdr:from>
    <xdr:to>
      <xdr:col>6</xdr:col>
      <xdr:colOff>38100</xdr:colOff>
      <xdr:row>98</xdr:row>
      <xdr:rowOff>91770</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79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82897</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884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142672</xdr:rowOff>
    </xdr:from>
    <xdr:to>
      <xdr:col>54</xdr:col>
      <xdr:colOff>189865</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457622"/>
          <a:ext cx="1270" cy="1197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89349</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232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142672</xdr:rowOff>
    </xdr:from>
    <xdr:to>
      <xdr:col>55</xdr:col>
      <xdr:colOff>88900</xdr:colOff>
      <xdr:row>31</xdr:row>
      <xdr:rowOff>142672</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457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32258</xdr:rowOff>
    </xdr:from>
    <xdr:to>
      <xdr:col>55</xdr:col>
      <xdr:colOff>0</xdr:colOff>
      <xdr:row>38</xdr:row>
      <xdr:rowOff>44374</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6547358"/>
          <a:ext cx="838200" cy="12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160012</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3322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137135</xdr:rowOff>
    </xdr:from>
    <xdr:to>
      <xdr:col>55</xdr:col>
      <xdr:colOff>50800</xdr:colOff>
      <xdr:row>38</xdr:row>
      <xdr:rowOff>67284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48078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8255</xdr:rowOff>
    </xdr:from>
    <xdr:to>
      <xdr:col>50</xdr:col>
      <xdr:colOff>114300</xdr:colOff>
      <xdr:row>38</xdr:row>
      <xdr:rowOff>44374</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523355"/>
          <a:ext cx="889000" cy="36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137592</xdr:rowOff>
    </xdr:from>
    <xdr:to>
      <xdr:col>50</xdr:col>
      <xdr:colOff>165100</xdr:colOff>
      <xdr:row>38</xdr:row>
      <xdr:rowOff>67742</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481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84269</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256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134442</xdr:rowOff>
    </xdr:from>
    <xdr:to>
      <xdr:col>45</xdr:col>
      <xdr:colOff>177800</xdr:colOff>
      <xdr:row>38</xdr:row>
      <xdr:rowOff>8255</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478092"/>
          <a:ext cx="889000" cy="45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130734</xdr:rowOff>
    </xdr:from>
    <xdr:to>
      <xdr:col>46</xdr:col>
      <xdr:colOff>38100</xdr:colOff>
      <xdr:row>38</xdr:row>
      <xdr:rowOff>60884</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7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52011</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5671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134442</xdr:rowOff>
    </xdr:from>
    <xdr:to>
      <xdr:col>41</xdr:col>
      <xdr:colOff>50800</xdr:colOff>
      <xdr:row>37</xdr:row>
      <xdr:rowOff>151359</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6972300" y="6478092"/>
          <a:ext cx="889000" cy="16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118618</xdr:rowOff>
    </xdr:from>
    <xdr:to>
      <xdr:col>41</xdr:col>
      <xdr:colOff>101600</xdr:colOff>
      <xdr:row>38</xdr:row>
      <xdr:rowOff>48768</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39895</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554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148565</xdr:rowOff>
    </xdr:from>
    <xdr:to>
      <xdr:col>36</xdr:col>
      <xdr:colOff>165100</xdr:colOff>
      <xdr:row>38</xdr:row>
      <xdr:rowOff>78715</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49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69842</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5849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152908</xdr:rowOff>
    </xdr:from>
    <xdr:to>
      <xdr:col>55</xdr:col>
      <xdr:colOff>50800</xdr:colOff>
      <xdr:row>38</xdr:row>
      <xdr:rowOff>83058</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496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115562</xdr:rowOff>
    </xdr:from>
    <xdr:ext cx="378565"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4592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165024</xdr:rowOff>
    </xdr:from>
    <xdr:to>
      <xdr:col>50</xdr:col>
      <xdr:colOff>165100</xdr:colOff>
      <xdr:row>38</xdr:row>
      <xdr:rowOff>95174</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50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86301</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50017" y="6601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128905</xdr:rowOff>
    </xdr:from>
    <xdr:to>
      <xdr:col>46</xdr:col>
      <xdr:colOff>38100</xdr:colOff>
      <xdr:row>38</xdr:row>
      <xdr:rowOff>59055</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47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75582</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61017" y="62477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83642</xdr:rowOff>
    </xdr:from>
    <xdr:to>
      <xdr:col>41</xdr:col>
      <xdr:colOff>101600</xdr:colOff>
      <xdr:row>38</xdr:row>
      <xdr:rowOff>13792</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4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30319</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2017" y="6202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100559</xdr:rowOff>
    </xdr:from>
    <xdr:to>
      <xdr:col>36</xdr:col>
      <xdr:colOff>165100</xdr:colOff>
      <xdr:row>38</xdr:row>
      <xdr:rowOff>30708</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44420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47236</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3017" y="62194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145288</xdr:rowOff>
    </xdr:from>
    <xdr:to>
      <xdr:col>54</xdr:col>
      <xdr:colOff>189865</xdr:colOff>
      <xdr:row>59</xdr:row>
      <xdr:rowOff>30493</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546338"/>
          <a:ext cx="1270" cy="1599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34320</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49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30493</xdr:rowOff>
    </xdr:from>
    <xdr:to>
      <xdr:col>55</xdr:col>
      <xdr:colOff>88900</xdr:colOff>
      <xdr:row>59</xdr:row>
      <xdr:rowOff>30493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46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91965</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321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127,060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145288</xdr:rowOff>
    </xdr:from>
    <xdr:to>
      <xdr:col>55</xdr:col>
      <xdr:colOff>88900</xdr:colOff>
      <xdr:row>49</xdr:row>
      <xdr:rowOff>145288</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546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30493</xdr:rowOff>
    </xdr:from>
    <xdr:to>
      <xdr:col>55</xdr:col>
      <xdr:colOff>0</xdr:colOff>
      <xdr:row>59</xdr:row>
      <xdr:rowOff>31801</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10146043"/>
          <a:ext cx="838200" cy="1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23753</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624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876</xdr:rowOff>
    </xdr:from>
    <xdr:to>
      <xdr:col>55</xdr:col>
      <xdr:colOff>50800</xdr:colOff>
      <xdr:row>57</xdr:row>
      <xdr:rowOff>102476</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773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31801</xdr:rowOff>
    </xdr:from>
    <xdr:to>
      <xdr:col>50</xdr:col>
      <xdr:colOff>114300</xdr:colOff>
      <xdr:row>59</xdr:row>
      <xdr:rowOff>31826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10147351"/>
          <a:ext cx="889000" cy="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35192</xdr:rowOff>
    </xdr:from>
    <xdr:to>
      <xdr:col>50</xdr:col>
      <xdr:colOff>165100</xdr:colOff>
      <xdr:row>57</xdr:row>
      <xdr:rowOff>136792</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8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153319</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583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31572</xdr:rowOff>
    </xdr:from>
    <xdr:to>
      <xdr:col>45</xdr:col>
      <xdr:colOff>177800</xdr:colOff>
      <xdr:row>59</xdr:row>
      <xdr:rowOff>31826</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10147122"/>
          <a:ext cx="889000" cy="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68135</xdr:rowOff>
    </xdr:from>
    <xdr:to>
      <xdr:col>46</xdr:col>
      <xdr:colOff>38100</xdr:colOff>
      <xdr:row>57</xdr:row>
      <xdr:rowOff>169735</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84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14812</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616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29451</xdr:rowOff>
    </xdr:from>
    <xdr:to>
      <xdr:col>41</xdr:col>
      <xdr:colOff>50800</xdr:colOff>
      <xdr:row>59</xdr:row>
      <xdr:rowOff>31572</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10145001"/>
          <a:ext cx="889000" cy="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72860</xdr:rowOff>
    </xdr:from>
    <xdr:to>
      <xdr:col>41</xdr:col>
      <xdr:colOff>101600</xdr:colOff>
      <xdr:row>58</xdr:row>
      <xdr:rowOff>3010</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84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19537</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62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24105</xdr:rowOff>
    </xdr:from>
    <xdr:to>
      <xdr:col>36</xdr:col>
      <xdr:colOff>165100</xdr:colOff>
      <xdr:row>57</xdr:row>
      <xdr:rowOff>125705</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796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142232</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571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151143</xdr:rowOff>
    </xdr:from>
    <xdr:to>
      <xdr:col>55</xdr:col>
      <xdr:colOff>50800</xdr:colOff>
      <xdr:row>59</xdr:row>
      <xdr:rowOff>81293</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1009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66070</xdr:rowOff>
    </xdr:from>
    <xdr:ext cx="469744"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1001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152451</xdr:rowOff>
    </xdr:from>
    <xdr:to>
      <xdr:col>50</xdr:col>
      <xdr:colOff>165100</xdr:colOff>
      <xdr:row>59</xdr:row>
      <xdr:rowOff>82601</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10096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59</xdr:row>
      <xdr:rowOff>73728</xdr:rowOff>
    </xdr:from>
    <xdr:ext cx="378565"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450017" y="10189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152476</xdr:rowOff>
    </xdr:from>
    <xdr:to>
      <xdr:col>46</xdr:col>
      <xdr:colOff>38100</xdr:colOff>
      <xdr:row>59</xdr:row>
      <xdr:rowOff>82626</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1009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73753</xdr:rowOff>
    </xdr:from>
    <xdr:ext cx="378565"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561017" y="101893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152222</xdr:rowOff>
    </xdr:from>
    <xdr:to>
      <xdr:col>41</xdr:col>
      <xdr:colOff>101600</xdr:colOff>
      <xdr:row>59</xdr:row>
      <xdr:rowOff>82372</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10096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73499</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626428" y="10189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150101</xdr:rowOff>
    </xdr:from>
    <xdr:to>
      <xdr:col>36</xdr:col>
      <xdr:colOff>165100</xdr:colOff>
      <xdr:row>59</xdr:row>
      <xdr:rowOff>80251</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1009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71378</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37428" y="10186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130728</xdr:rowOff>
    </xdr:from>
    <xdr:to>
      <xdr:col>54</xdr:col>
      <xdr:colOff>189865</xdr:colOff>
      <xdr:row>79</xdr:row>
      <xdr:rowOff>24124</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1960778"/>
          <a:ext cx="1270" cy="1607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27951</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7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24124</xdr:rowOff>
    </xdr:from>
    <xdr:to>
      <xdr:col>55</xdr:col>
      <xdr:colOff>88900</xdr:colOff>
      <xdr:row>79</xdr:row>
      <xdr:rowOff>24124</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68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77405</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736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85,471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130728</xdr:rowOff>
    </xdr:from>
    <xdr:to>
      <xdr:col>55</xdr:col>
      <xdr:colOff>88900</xdr:colOff>
      <xdr:row>69</xdr:row>
      <xdr:rowOff>130728</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1960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11455</xdr:rowOff>
    </xdr:from>
    <xdr:to>
      <xdr:col>55</xdr:col>
      <xdr:colOff>0</xdr:colOff>
      <xdr:row>79</xdr:row>
      <xdr:rowOff>19856</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639300" y="13556005"/>
          <a:ext cx="838200" cy="8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15860</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0460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164433</xdr:rowOff>
    </xdr:from>
    <xdr:to>
      <xdr:col>55</xdr:col>
      <xdr:colOff>50800</xdr:colOff>
      <xdr:row>77</xdr:row>
      <xdr:rowOff>94583</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19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168714</xdr:rowOff>
    </xdr:from>
    <xdr:to>
      <xdr:col>50</xdr:col>
      <xdr:colOff>114300</xdr:colOff>
      <xdr:row>79</xdr:row>
      <xdr:rowOff>11455</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8750300" y="13541814"/>
          <a:ext cx="889000" cy="1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100788</xdr:rowOff>
    </xdr:from>
    <xdr:to>
      <xdr:col>50</xdr:col>
      <xdr:colOff>165100</xdr:colOff>
      <xdr:row>77</xdr:row>
      <xdr:rowOff>30938</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13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47464</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2906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168714</xdr:rowOff>
    </xdr:from>
    <xdr:to>
      <xdr:col>45</xdr:col>
      <xdr:colOff>177800</xdr:colOff>
      <xdr:row>79</xdr:row>
      <xdr:rowOff>7035</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541814"/>
          <a:ext cx="889000" cy="9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137801</xdr:rowOff>
    </xdr:from>
    <xdr:to>
      <xdr:col>46</xdr:col>
      <xdr:colOff>38100</xdr:colOff>
      <xdr:row>77</xdr:row>
      <xdr:rowOff>67951</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168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84479</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294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7035</xdr:rowOff>
    </xdr:from>
    <xdr:to>
      <xdr:col>41</xdr:col>
      <xdr:colOff>50800</xdr:colOff>
      <xdr:row>79</xdr:row>
      <xdr:rowOff>19323</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551585"/>
          <a:ext cx="889000" cy="12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71679</xdr:rowOff>
    </xdr:from>
    <xdr:to>
      <xdr:col>41</xdr:col>
      <xdr:colOff>101600</xdr:colOff>
      <xdr:row>77</xdr:row>
      <xdr:rowOff>1829</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10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18356</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2877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57334</xdr:rowOff>
    </xdr:from>
    <xdr:to>
      <xdr:col>36</xdr:col>
      <xdr:colOff>165100</xdr:colOff>
      <xdr:row>77</xdr:row>
      <xdr:rowOff>158934</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25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4011</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034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140506</xdr:rowOff>
    </xdr:from>
    <xdr:to>
      <xdr:col>55</xdr:col>
      <xdr:colOff>50800</xdr:colOff>
      <xdr:row>79</xdr:row>
      <xdr:rowOff>70656</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513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55433</xdr:rowOff>
    </xdr:from>
    <xdr:ext cx="469744"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428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132105</xdr:rowOff>
    </xdr:from>
    <xdr:to>
      <xdr:col>50</xdr:col>
      <xdr:colOff>165100</xdr:colOff>
      <xdr:row>79</xdr:row>
      <xdr:rowOff>62255</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50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53382</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04428" y="13597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117914</xdr:rowOff>
    </xdr:from>
    <xdr:to>
      <xdr:col>46</xdr:col>
      <xdr:colOff>38100</xdr:colOff>
      <xdr:row>79</xdr:row>
      <xdr:rowOff>48064</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49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39191</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15428" y="13583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127685</xdr:rowOff>
    </xdr:from>
    <xdr:to>
      <xdr:col>41</xdr:col>
      <xdr:colOff>101600</xdr:colOff>
      <xdr:row>79</xdr:row>
      <xdr:rowOff>57835</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50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48962</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26428" y="13593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139973</xdr:rowOff>
    </xdr:from>
    <xdr:to>
      <xdr:col>36</xdr:col>
      <xdr:colOff>165100</xdr:colOff>
      <xdr:row>79</xdr:row>
      <xdr:rowOff>70123</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513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61250</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37428" y="13605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37833</xdr:rowOff>
    </xdr:from>
    <xdr:to>
      <xdr:col>54</xdr:col>
      <xdr:colOff>189865</xdr:colOff>
      <xdr:row>99</xdr:row>
      <xdr:rowOff>129769</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639783"/>
          <a:ext cx="1270" cy="1463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133596</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7107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129769</xdr:rowOff>
    </xdr:from>
    <xdr:to>
      <xdr:col>55</xdr:col>
      <xdr:colOff>88900</xdr:colOff>
      <xdr:row>99</xdr:row>
      <xdr:rowOff>129769</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7103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155960</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415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138,521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37833</xdr:rowOff>
    </xdr:from>
    <xdr:to>
      <xdr:col>55</xdr:col>
      <xdr:colOff>88900</xdr:colOff>
      <xdr:row>91</xdr:row>
      <xdr:rowOff>37833</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639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77215</xdr:rowOff>
    </xdr:from>
    <xdr:to>
      <xdr:col>55</xdr:col>
      <xdr:colOff>0</xdr:colOff>
      <xdr:row>98</xdr:row>
      <xdr:rowOff>126885</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6879315"/>
          <a:ext cx="838200" cy="49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134497</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422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111620</xdr:rowOff>
    </xdr:from>
    <xdr:to>
      <xdr:col>55</xdr:col>
      <xdr:colOff>50800</xdr:colOff>
      <xdr:row>97</xdr:row>
      <xdr:rowOff>41770</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57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104660</xdr:rowOff>
    </xdr:from>
    <xdr:to>
      <xdr:col>50</xdr:col>
      <xdr:colOff>114300</xdr:colOff>
      <xdr:row>98</xdr:row>
      <xdr:rowOff>126885</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8750300" y="16906760"/>
          <a:ext cx="889000" cy="22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143193</xdr:rowOff>
    </xdr:from>
    <xdr:to>
      <xdr:col>50</xdr:col>
      <xdr:colOff>165100</xdr:colOff>
      <xdr:row>97</xdr:row>
      <xdr:rowOff>73343</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60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89870</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377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104660</xdr:rowOff>
    </xdr:from>
    <xdr:to>
      <xdr:col>45</xdr:col>
      <xdr:colOff>177800</xdr:colOff>
      <xdr:row>98</xdr:row>
      <xdr:rowOff>137389</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7861300" y="16906760"/>
          <a:ext cx="889000" cy="32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127558</xdr:rowOff>
    </xdr:from>
    <xdr:to>
      <xdr:col>46</xdr:col>
      <xdr:colOff>38100</xdr:colOff>
      <xdr:row>97</xdr:row>
      <xdr:rowOff>57708</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586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74235</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361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137389</xdr:rowOff>
    </xdr:from>
    <xdr:to>
      <xdr:col>41</xdr:col>
      <xdr:colOff>50800</xdr:colOff>
      <xdr:row>98</xdr:row>
      <xdr:rowOff>139612</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6972300" y="16939489"/>
          <a:ext cx="889000" cy="2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109474</xdr:rowOff>
    </xdr:from>
    <xdr:to>
      <xdr:col>41</xdr:col>
      <xdr:colOff>101600</xdr:colOff>
      <xdr:row>97</xdr:row>
      <xdr:rowOff>39624</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56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56151</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343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130429</xdr:rowOff>
    </xdr:from>
    <xdr:to>
      <xdr:col>36</xdr:col>
      <xdr:colOff>165100</xdr:colOff>
      <xdr:row>97</xdr:row>
      <xdr:rowOff>60579</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589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77106</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364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26415</xdr:rowOff>
    </xdr:from>
    <xdr:to>
      <xdr:col>55</xdr:col>
      <xdr:colOff>50800</xdr:colOff>
      <xdr:row>98</xdr:row>
      <xdr:rowOff>128015</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82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4842</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806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76085</xdr:rowOff>
    </xdr:from>
    <xdr:to>
      <xdr:col>50</xdr:col>
      <xdr:colOff>165100</xdr:colOff>
      <xdr:row>99</xdr:row>
      <xdr:rowOff>6235</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87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168812</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97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53860</xdr:rowOff>
    </xdr:from>
    <xdr:to>
      <xdr:col>46</xdr:col>
      <xdr:colOff>38100</xdr:colOff>
      <xdr:row>98</xdr:row>
      <xdr:rowOff>155460</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85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146587</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948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86589</xdr:rowOff>
    </xdr:from>
    <xdr:to>
      <xdr:col>41</xdr:col>
      <xdr:colOff>101600</xdr:colOff>
      <xdr:row>99</xdr:row>
      <xdr:rowOff>16739</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88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7866</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981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88812</xdr:rowOff>
    </xdr:from>
    <xdr:to>
      <xdr:col>36</xdr:col>
      <xdr:colOff>165100</xdr:colOff>
      <xdr:row>99</xdr:row>
      <xdr:rowOff>18962</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89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10089</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983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34968</xdr:rowOff>
    </xdr:from>
    <xdr:to>
      <xdr:col>85</xdr:col>
      <xdr:colOff>126364</xdr:colOff>
      <xdr:row>39</xdr:row>
      <xdr:rowOff>65111</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178468"/>
          <a:ext cx="1269" cy="1573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68938</xdr:rowOff>
    </xdr:from>
    <xdr:ext cx="534377"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755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65111</xdr:rowOff>
    </xdr:from>
    <xdr:to>
      <xdr:col>86</xdr:col>
      <xdr:colOff>25400</xdr:colOff>
      <xdr:row>39</xdr:row>
      <xdr:rowOff>65111</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751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153095</xdr:rowOff>
    </xdr:from>
    <xdr:ext cx="534377"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4953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59,207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34968</xdr:rowOff>
    </xdr:from>
    <xdr:to>
      <xdr:col>86</xdr:col>
      <xdr:colOff>25400</xdr:colOff>
      <xdr:row>30</xdr:row>
      <xdr:rowOff>34968</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178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146068</xdr:rowOff>
    </xdr:from>
    <xdr:to>
      <xdr:col>85</xdr:col>
      <xdr:colOff>127000</xdr:colOff>
      <xdr:row>37</xdr:row>
      <xdr:rowOff>76672</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5481300" y="6318268"/>
          <a:ext cx="838200" cy="102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82023</xdr:rowOff>
    </xdr:from>
    <xdr:ext cx="534377"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62542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103596</xdr:rowOff>
    </xdr:from>
    <xdr:to>
      <xdr:col>85</xdr:col>
      <xdr:colOff>177800</xdr:colOff>
      <xdr:row>37</xdr:row>
      <xdr:rowOff>33746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27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76672</xdr:rowOff>
    </xdr:from>
    <xdr:to>
      <xdr:col>81</xdr:col>
      <xdr:colOff>50800</xdr:colOff>
      <xdr:row>37</xdr:row>
      <xdr:rowOff>134932</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4592300" y="6420322"/>
          <a:ext cx="889000" cy="5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146213</xdr:rowOff>
    </xdr:from>
    <xdr:to>
      <xdr:col>81</xdr:col>
      <xdr:colOff>101600</xdr:colOff>
      <xdr:row>37</xdr:row>
      <xdr:rowOff>76363</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6318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92890</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6093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62107</xdr:rowOff>
    </xdr:from>
    <xdr:to>
      <xdr:col>76</xdr:col>
      <xdr:colOff>114300</xdr:colOff>
      <xdr:row>37</xdr:row>
      <xdr:rowOff>134932</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3703300" y="6405757"/>
          <a:ext cx="889000" cy="72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80997</xdr:rowOff>
    </xdr:from>
    <xdr:to>
      <xdr:col>76</xdr:col>
      <xdr:colOff>165100</xdr:colOff>
      <xdr:row>37</xdr:row>
      <xdr:rowOff>11147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625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27674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602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62107</xdr:rowOff>
    </xdr:from>
    <xdr:to>
      <xdr:col>71</xdr:col>
      <xdr:colOff>177800</xdr:colOff>
      <xdr:row>37</xdr:row>
      <xdr:rowOff>158053</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2814300" y="6405757"/>
          <a:ext cx="889000" cy="95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171229</xdr:rowOff>
    </xdr:from>
    <xdr:to>
      <xdr:col>72</xdr:col>
      <xdr:colOff>38100</xdr:colOff>
      <xdr:row>36</xdr:row>
      <xdr:rowOff>101379</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617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117906</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594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72767</xdr:rowOff>
    </xdr:from>
    <xdr:to>
      <xdr:col>67</xdr:col>
      <xdr:colOff>101600</xdr:colOff>
      <xdr:row>37</xdr:row>
      <xdr:rowOff>2917</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244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19444</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6020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95268</xdr:rowOff>
    </xdr:from>
    <xdr:to>
      <xdr:col>85</xdr:col>
      <xdr:colOff>177800</xdr:colOff>
      <xdr:row>37</xdr:row>
      <xdr:rowOff>25418</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626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118145</xdr:rowOff>
    </xdr:from>
    <xdr:ext cx="534377"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6118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25872</xdr:rowOff>
    </xdr:from>
    <xdr:to>
      <xdr:col>81</xdr:col>
      <xdr:colOff>101600</xdr:colOff>
      <xdr:row>37</xdr:row>
      <xdr:rowOff>127472</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6369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118599</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14111" y="646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84132</xdr:rowOff>
    </xdr:from>
    <xdr:to>
      <xdr:col>76</xdr:col>
      <xdr:colOff>165100</xdr:colOff>
      <xdr:row>38</xdr:row>
      <xdr:rowOff>14282</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6427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5409</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5111" y="6520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11307</xdr:rowOff>
    </xdr:from>
    <xdr:to>
      <xdr:col>72</xdr:col>
      <xdr:colOff>38100</xdr:colOff>
      <xdr:row>37</xdr:row>
      <xdr:rowOff>112907</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635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104034</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36111" y="644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107253</xdr:rowOff>
    </xdr:from>
    <xdr:to>
      <xdr:col>67</xdr:col>
      <xdr:colOff>101600</xdr:colOff>
      <xdr:row>38</xdr:row>
      <xdr:rowOff>37403</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6450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28530</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47111" y="6543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152095</xdr:rowOff>
    </xdr:from>
    <xdr:to>
      <xdr:col>85</xdr:col>
      <xdr:colOff>126364</xdr:colOff>
      <xdr:row>59</xdr:row>
      <xdr:rowOff>8217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724595"/>
          <a:ext cx="1269" cy="1399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12044</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1012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8217</xdr:rowOff>
    </xdr:from>
    <xdr:to>
      <xdr:col>86</xdr:col>
      <xdr:colOff>25400</xdr:colOff>
      <xdr:row>59</xdr:row>
      <xdr:rowOff>8217</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10123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98772</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499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143,024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152095</xdr:rowOff>
    </xdr:from>
    <xdr:to>
      <xdr:col>86</xdr:col>
      <xdr:colOff>25400</xdr:colOff>
      <xdr:row>50</xdr:row>
      <xdr:rowOff>152095</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724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94145</xdr:rowOff>
    </xdr:from>
    <xdr:to>
      <xdr:col>85</xdr:col>
      <xdr:colOff>127000</xdr:colOff>
      <xdr:row>56</xdr:row>
      <xdr:rowOff>107506</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5481300" y="9695345"/>
          <a:ext cx="838200" cy="13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62006</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6632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83579</xdr:rowOff>
    </xdr:from>
    <xdr:to>
      <xdr:col>85</xdr:col>
      <xdr:colOff>177800</xdr:colOff>
      <xdr:row>57</xdr:row>
      <xdr:rowOff>13729</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684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107506</xdr:rowOff>
    </xdr:from>
    <xdr:to>
      <xdr:col>81</xdr:col>
      <xdr:colOff>50800</xdr:colOff>
      <xdr:row>58</xdr:row>
      <xdr:rowOff>33312</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4592300" y="9708706"/>
          <a:ext cx="889000" cy="268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79528</xdr:rowOff>
    </xdr:from>
    <xdr:to>
      <xdr:col>81</xdr:col>
      <xdr:colOff>101600</xdr:colOff>
      <xdr:row>57</xdr:row>
      <xdr:rowOff>9678</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680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805</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773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18466</xdr:rowOff>
    </xdr:from>
    <xdr:to>
      <xdr:col>76</xdr:col>
      <xdr:colOff>114300</xdr:colOff>
      <xdr:row>58</xdr:row>
      <xdr:rowOff>33312</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3703300" y="9962566"/>
          <a:ext cx="889000" cy="14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73901</xdr:rowOff>
    </xdr:from>
    <xdr:to>
      <xdr:col>76</xdr:col>
      <xdr:colOff>165100</xdr:colOff>
      <xdr:row>57</xdr:row>
      <xdr:rowOff>4051</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67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20578</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450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18466</xdr:rowOff>
    </xdr:from>
    <xdr:to>
      <xdr:col>71</xdr:col>
      <xdr:colOff>177800</xdr:colOff>
      <xdr:row>59</xdr:row>
      <xdr:rowOff>16891</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2814300" y="9962566"/>
          <a:ext cx="889000" cy="16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162585</xdr:rowOff>
    </xdr:from>
    <xdr:to>
      <xdr:col>72</xdr:col>
      <xdr:colOff>38100</xdr:colOff>
      <xdr:row>56</xdr:row>
      <xdr:rowOff>92735</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59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109262</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367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92151</xdr:rowOff>
    </xdr:from>
    <xdr:to>
      <xdr:col>67</xdr:col>
      <xdr:colOff>101600</xdr:colOff>
      <xdr:row>57</xdr:row>
      <xdr:rowOff>22301</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69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38828</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46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43345</xdr:rowOff>
    </xdr:from>
    <xdr:to>
      <xdr:col>85</xdr:col>
      <xdr:colOff>177800</xdr:colOff>
      <xdr:row>56</xdr:row>
      <xdr:rowOff>144945</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64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66222</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495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56706</xdr:rowOff>
    </xdr:from>
    <xdr:to>
      <xdr:col>81</xdr:col>
      <xdr:colOff>101600</xdr:colOff>
      <xdr:row>56</xdr:row>
      <xdr:rowOff>158306</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657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3383</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433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153962</xdr:rowOff>
    </xdr:from>
    <xdr:to>
      <xdr:col>76</xdr:col>
      <xdr:colOff>165100</xdr:colOff>
      <xdr:row>58</xdr:row>
      <xdr:rowOff>84112</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926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75239</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10019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139116</xdr:rowOff>
    </xdr:from>
    <xdr:to>
      <xdr:col>72</xdr:col>
      <xdr:colOff>38100</xdr:colOff>
      <xdr:row>58</xdr:row>
      <xdr:rowOff>69266</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911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60393</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10004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137541</xdr:rowOff>
    </xdr:from>
    <xdr:to>
      <xdr:col>67</xdr:col>
      <xdr:colOff>101600</xdr:colOff>
      <xdr:row>59</xdr:row>
      <xdr:rowOff>67691</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1008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58818</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10174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a:extLst>
            <a:ext uri="{FF2B5EF4-FFF2-40B4-BE49-F238E27FC236}">
              <a16:creationId xmlns:a16="http://schemas.microsoft.com/office/drawing/2014/main" id="{00000000-0008-0000-07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104191</xdr:rowOff>
    </xdr:from>
    <xdr:to>
      <xdr:col>85</xdr:col>
      <xdr:colOff>126364</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6317595" y="12105691"/>
          <a:ext cx="1269" cy="1537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6" name="災害復旧費最小値テキスト">
          <a:extLst>
            <a:ext uri="{FF2B5EF4-FFF2-40B4-BE49-F238E27FC236}">
              <a16:creationId xmlns:a16="http://schemas.microsoft.com/office/drawing/2014/main" id="{00000000-0008-0000-0700-00007C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50868</xdr:rowOff>
    </xdr:from>
    <xdr:ext cx="599010" cy="259045"/>
    <xdr:sp macro="" textlink="">
      <xdr:nvSpPr>
        <xdr:cNvPr id="638" name="災害復旧費最大値テキスト">
          <a:extLst>
            <a:ext uri="{FF2B5EF4-FFF2-40B4-BE49-F238E27FC236}">
              <a16:creationId xmlns:a16="http://schemas.microsoft.com/office/drawing/2014/main" id="{00000000-0008-0000-0700-00007E020000}"/>
            </a:ext>
          </a:extLst>
        </xdr:cNvPr>
        <xdr:cNvSpPr txBox="1"/>
      </xdr:nvSpPr>
      <xdr:spPr>
        <a:xfrm>
          <a:off x="16370300" y="11880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141,262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104191</xdr:rowOff>
    </xdr:from>
    <xdr:to>
      <xdr:col>86</xdr:col>
      <xdr:colOff>25400</xdr:colOff>
      <xdr:row>70</xdr:row>
      <xdr:rowOff>104191</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2105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12009</xdr:rowOff>
    </xdr:from>
    <xdr:ext cx="469744" cy="259045"/>
    <xdr:sp macro="" textlink="">
      <xdr:nvSpPr>
        <xdr:cNvPr id="641" name="災害復旧費平均値テキスト">
          <a:extLst>
            <a:ext uri="{FF2B5EF4-FFF2-40B4-BE49-F238E27FC236}">
              <a16:creationId xmlns:a16="http://schemas.microsoft.com/office/drawing/2014/main" id="{00000000-0008-0000-0700-000081020000}"/>
            </a:ext>
          </a:extLst>
        </xdr:cNvPr>
        <xdr:cNvSpPr txBox="1"/>
      </xdr:nvSpPr>
      <xdr:spPr>
        <a:xfrm>
          <a:off x="16370300" y="133851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160582</xdr:rowOff>
    </xdr:from>
    <xdr:to>
      <xdr:col>85</xdr:col>
      <xdr:colOff>177800</xdr:colOff>
      <xdr:row>79</xdr:row>
      <xdr:rowOff>90732</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6268700" y="1353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171228</xdr:rowOff>
    </xdr:from>
    <xdr:to>
      <xdr:col>81</xdr:col>
      <xdr:colOff>101600</xdr:colOff>
      <xdr:row>79</xdr:row>
      <xdr:rowOff>101378</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5430500" y="1354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117905</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46428" y="1331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10001</xdr:rowOff>
    </xdr:from>
    <xdr:to>
      <xdr:col>76</xdr:col>
      <xdr:colOff>165100</xdr:colOff>
      <xdr:row>79</xdr:row>
      <xdr:rowOff>111601</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4541500" y="13554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128128</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3329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83933</xdr:rowOff>
    </xdr:from>
    <xdr:to>
      <xdr:col>71</xdr:col>
      <xdr:colOff>177800</xdr:colOff>
      <xdr:row>79</xdr:row>
      <xdr:rowOff>98879</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2814300" y="13628483"/>
          <a:ext cx="889000" cy="14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166581</xdr:rowOff>
    </xdr:from>
    <xdr:to>
      <xdr:col>72</xdr:col>
      <xdr:colOff>38100</xdr:colOff>
      <xdr:row>79</xdr:row>
      <xdr:rowOff>96731</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3652500" y="13539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113258</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68428" y="13314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153464</xdr:rowOff>
    </xdr:from>
    <xdr:to>
      <xdr:col>67</xdr:col>
      <xdr:colOff>101600</xdr:colOff>
      <xdr:row>79</xdr:row>
      <xdr:rowOff>83614</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2763500" y="1352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100141</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301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139010</xdr:rowOff>
    </xdr:from>
    <xdr:ext cx="249299" cy="259045"/>
    <xdr:sp macro="" textlink="">
      <xdr:nvSpPr>
        <xdr:cNvPr id="660" name="災害復旧費該当値テキスト">
          <a:extLst>
            <a:ext uri="{FF2B5EF4-FFF2-40B4-BE49-F238E27FC236}">
              <a16:creationId xmlns:a16="http://schemas.microsoft.com/office/drawing/2014/main" id="{00000000-0008-0000-0700-000094020000}"/>
            </a:ext>
          </a:extLst>
        </xdr:cNvPr>
        <xdr:cNvSpPr txBox="1"/>
      </xdr:nvSpPr>
      <xdr:spPr>
        <a:xfrm>
          <a:off x="16370300" y="135121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33133</xdr:rowOff>
    </xdr:from>
    <xdr:to>
      <xdr:col>67</xdr:col>
      <xdr:colOff>101600</xdr:colOff>
      <xdr:row>79</xdr:row>
      <xdr:rowOff>134733</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2763500" y="13577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125860</xdr:rowOff>
    </xdr:from>
    <xdr:ext cx="469744"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579428" y="13670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a:extLst>
            <a:ext uri="{FF2B5EF4-FFF2-40B4-BE49-F238E27FC236}">
              <a16:creationId xmlns:a16="http://schemas.microsoft.com/office/drawing/2014/main" id="{00000000-0008-0000-07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127668</xdr:rowOff>
    </xdr:from>
    <xdr:to>
      <xdr:col>85</xdr:col>
      <xdr:colOff>126364</xdr:colOff>
      <xdr:row>98</xdr:row>
      <xdr:rowOff>118525</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6317595" y="15729618"/>
          <a:ext cx="1269" cy="1191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122352</xdr:rowOff>
    </xdr:from>
    <xdr:ext cx="534377" cy="259045"/>
    <xdr:sp macro="" textlink="">
      <xdr:nvSpPr>
        <xdr:cNvPr id="693" name="公債費最小値テキスト">
          <a:extLst>
            <a:ext uri="{FF2B5EF4-FFF2-40B4-BE49-F238E27FC236}">
              <a16:creationId xmlns:a16="http://schemas.microsoft.com/office/drawing/2014/main" id="{00000000-0008-0000-0700-0000B5020000}"/>
            </a:ext>
          </a:extLst>
        </xdr:cNvPr>
        <xdr:cNvSpPr txBox="1"/>
      </xdr:nvSpPr>
      <xdr:spPr>
        <a:xfrm>
          <a:off x="16370300" y="1692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118525</xdr:rowOff>
    </xdr:from>
    <xdr:to>
      <xdr:col>86</xdr:col>
      <xdr:colOff>25400</xdr:colOff>
      <xdr:row>98</xdr:row>
      <xdr:rowOff>118525</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6920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74345</xdr:rowOff>
    </xdr:from>
    <xdr:ext cx="599010" cy="259045"/>
    <xdr:sp macro="" textlink="">
      <xdr:nvSpPr>
        <xdr:cNvPr id="695" name="公債費最大値テキスト">
          <a:extLst>
            <a:ext uri="{FF2B5EF4-FFF2-40B4-BE49-F238E27FC236}">
              <a16:creationId xmlns:a16="http://schemas.microsoft.com/office/drawing/2014/main" id="{00000000-0008-0000-0700-0000B7020000}"/>
            </a:ext>
          </a:extLst>
        </xdr:cNvPr>
        <xdr:cNvSpPr txBox="1"/>
      </xdr:nvSpPr>
      <xdr:spPr>
        <a:xfrm>
          <a:off x="16370300" y="15504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169,079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127668</xdr:rowOff>
    </xdr:from>
    <xdr:to>
      <xdr:col>86</xdr:col>
      <xdr:colOff>25400</xdr:colOff>
      <xdr:row>91</xdr:row>
      <xdr:rowOff>127668</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5729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33629</xdr:rowOff>
    </xdr:from>
    <xdr:to>
      <xdr:col>85</xdr:col>
      <xdr:colOff>127000</xdr:colOff>
      <xdr:row>97</xdr:row>
      <xdr:rowOff>45639</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5481300" y="16664279"/>
          <a:ext cx="838200" cy="1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128122</xdr:rowOff>
    </xdr:from>
    <xdr:ext cx="534377" cy="259045"/>
    <xdr:sp macro="" textlink="">
      <xdr:nvSpPr>
        <xdr:cNvPr id="698" name="公債費平均値テキスト">
          <a:extLst>
            <a:ext uri="{FF2B5EF4-FFF2-40B4-BE49-F238E27FC236}">
              <a16:creationId xmlns:a16="http://schemas.microsoft.com/office/drawing/2014/main" id="{00000000-0008-0000-0700-0000BA020000}"/>
            </a:ext>
          </a:extLst>
        </xdr:cNvPr>
        <xdr:cNvSpPr txBox="1"/>
      </xdr:nvSpPr>
      <xdr:spPr>
        <a:xfrm>
          <a:off x="16370300" y="16415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105245</xdr:rowOff>
    </xdr:from>
    <xdr:to>
      <xdr:col>85</xdr:col>
      <xdr:colOff>177800</xdr:colOff>
      <xdr:row>97</xdr:row>
      <xdr:rowOff>35395</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6268700" y="16564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43154</xdr:rowOff>
    </xdr:from>
    <xdr:to>
      <xdr:col>81</xdr:col>
      <xdr:colOff>50800</xdr:colOff>
      <xdr:row>97</xdr:row>
      <xdr:rowOff>45639</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4592300" y="16673804"/>
          <a:ext cx="889000" cy="2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74887</xdr:rowOff>
    </xdr:from>
    <xdr:to>
      <xdr:col>81</xdr:col>
      <xdr:colOff>101600</xdr:colOff>
      <xdr:row>97</xdr:row>
      <xdr:rowOff>5037</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5430500" y="1653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21564</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30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43154</xdr:rowOff>
    </xdr:from>
    <xdr:to>
      <xdr:col>76</xdr:col>
      <xdr:colOff>114300</xdr:colOff>
      <xdr:row>97</xdr:row>
      <xdr:rowOff>47628</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3703300" y="16673804"/>
          <a:ext cx="889000" cy="4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92100</xdr:rowOff>
    </xdr:from>
    <xdr:to>
      <xdr:col>76</xdr:col>
      <xdr:colOff>165100</xdr:colOff>
      <xdr:row>97</xdr:row>
      <xdr:rowOff>22250</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4541500" y="1655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38777</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326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47628</xdr:rowOff>
    </xdr:from>
    <xdr:to>
      <xdr:col>71</xdr:col>
      <xdr:colOff>177800</xdr:colOff>
      <xdr:row>97</xdr:row>
      <xdr:rowOff>64841</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flipV="1">
          <a:off x="12814300" y="16678278"/>
          <a:ext cx="889000" cy="17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111044</xdr:rowOff>
    </xdr:from>
    <xdr:to>
      <xdr:col>72</xdr:col>
      <xdr:colOff>38100</xdr:colOff>
      <xdr:row>97</xdr:row>
      <xdr:rowOff>41194</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3652500" y="165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57721</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34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110099</xdr:rowOff>
    </xdr:from>
    <xdr:to>
      <xdr:col>67</xdr:col>
      <xdr:colOff>101600</xdr:colOff>
      <xdr:row>97</xdr:row>
      <xdr:rowOff>40249</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2763500" y="1656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56776</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34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154279</xdr:rowOff>
    </xdr:from>
    <xdr:to>
      <xdr:col>85</xdr:col>
      <xdr:colOff>177800</xdr:colOff>
      <xdr:row>97</xdr:row>
      <xdr:rowOff>84429</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6268700" y="16613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132706</xdr:rowOff>
    </xdr:from>
    <xdr:ext cx="534377" cy="259045"/>
    <xdr:sp macro="" textlink="">
      <xdr:nvSpPr>
        <xdr:cNvPr id="717" name="公債費該当値テキスト">
          <a:extLst>
            <a:ext uri="{FF2B5EF4-FFF2-40B4-BE49-F238E27FC236}">
              <a16:creationId xmlns:a16="http://schemas.microsoft.com/office/drawing/2014/main" id="{00000000-0008-0000-0700-0000CD020000}"/>
            </a:ext>
          </a:extLst>
        </xdr:cNvPr>
        <xdr:cNvSpPr txBox="1"/>
      </xdr:nvSpPr>
      <xdr:spPr>
        <a:xfrm>
          <a:off x="16370300" y="16591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166289</xdr:rowOff>
    </xdr:from>
    <xdr:to>
      <xdr:col>81</xdr:col>
      <xdr:colOff>101600</xdr:colOff>
      <xdr:row>97</xdr:row>
      <xdr:rowOff>96439</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5430500" y="1662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87566</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5214111" y="1671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163804</xdr:rowOff>
    </xdr:from>
    <xdr:to>
      <xdr:col>76</xdr:col>
      <xdr:colOff>165100</xdr:colOff>
      <xdr:row>97</xdr:row>
      <xdr:rowOff>93954</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4541500" y="16623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85081</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325111" y="16715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168278</xdr:rowOff>
    </xdr:from>
    <xdr:to>
      <xdr:col>72</xdr:col>
      <xdr:colOff>38100</xdr:colOff>
      <xdr:row>97</xdr:row>
      <xdr:rowOff>98428</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3652500" y="16627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89555</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436111" y="16720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14041</xdr:rowOff>
    </xdr:from>
    <xdr:to>
      <xdr:col>67</xdr:col>
      <xdr:colOff>101600</xdr:colOff>
      <xdr:row>97</xdr:row>
      <xdr:rowOff>115641</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2763500" y="16644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106768</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2547111" y="1673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a:extLst>
            <a:ext uri="{FF2B5EF4-FFF2-40B4-BE49-F238E27FC236}">
              <a16:creationId xmlns:a16="http://schemas.microsoft.com/office/drawing/2014/main" id="{00000000-0008-0000-0700-0000E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112268</xdr:rowOff>
    </xdr:from>
    <xdr:to>
      <xdr:col>116</xdr:col>
      <xdr:colOff>62864</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22159595" y="5255768"/>
          <a:ext cx="1269"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155465</xdr:rowOff>
    </xdr:from>
    <xdr:ext cx="249299" cy="259045"/>
    <xdr:sp macro="" textlink="">
      <xdr:nvSpPr>
        <xdr:cNvPr id="748" name="諸支出金最小値テキスト">
          <a:extLst>
            <a:ext uri="{FF2B5EF4-FFF2-40B4-BE49-F238E27FC236}">
              <a16:creationId xmlns:a16="http://schemas.microsoft.com/office/drawing/2014/main" id="{00000000-0008-0000-0700-0000EC020000}"/>
            </a:ext>
          </a:extLst>
        </xdr:cNvPr>
        <xdr:cNvSpPr txBox="1"/>
      </xdr:nvSpPr>
      <xdr:spPr>
        <a:xfrm>
          <a:off x="22212300" y="66705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58945</xdr:rowOff>
    </xdr:from>
    <xdr:ext cx="378565" cy="259045"/>
    <xdr:sp macro="" textlink="">
      <xdr:nvSpPr>
        <xdr:cNvPr id="750" name="諸支出金最大値テキスト">
          <a:extLst>
            <a:ext uri="{FF2B5EF4-FFF2-40B4-BE49-F238E27FC236}">
              <a16:creationId xmlns:a16="http://schemas.microsoft.com/office/drawing/2014/main" id="{00000000-0008-0000-0700-0000EE020000}"/>
            </a:ext>
          </a:extLst>
        </xdr:cNvPr>
        <xdr:cNvSpPr txBox="1"/>
      </xdr:nvSpPr>
      <xdr:spPr>
        <a:xfrm>
          <a:off x="22212300" y="5030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112268</xdr:rowOff>
    </xdr:from>
    <xdr:to>
      <xdr:col>116</xdr:col>
      <xdr:colOff>152400</xdr:colOff>
      <xdr:row>30</xdr:row>
      <xdr:rowOff>112268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525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72915</xdr:rowOff>
    </xdr:from>
    <xdr:ext cx="313932" cy="259045"/>
    <xdr:sp macro="" textlink="">
      <xdr:nvSpPr>
        <xdr:cNvPr id="753" name="諸支出金平均値テキスト">
          <a:extLst>
            <a:ext uri="{FF2B5EF4-FFF2-40B4-BE49-F238E27FC236}">
              <a16:creationId xmlns:a16="http://schemas.microsoft.com/office/drawing/2014/main" id="{00000000-0008-0000-0700-0000F1020000}"/>
            </a:ext>
          </a:extLst>
        </xdr:cNvPr>
        <xdr:cNvSpPr txBox="1"/>
      </xdr:nvSpPr>
      <xdr:spPr>
        <a:xfrm>
          <a:off x="22212300" y="641656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50038</xdr:rowOff>
    </xdr:from>
    <xdr:to>
      <xdr:col>116</xdr:col>
      <xdr:colOff>114300</xdr:colOff>
      <xdr:row>38</xdr:row>
      <xdr:rowOff>151638</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2110700" y="6565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107188</xdr:rowOff>
    </xdr:from>
    <xdr:to>
      <xdr:col>112</xdr:col>
      <xdr:colOff>38100</xdr:colOff>
      <xdr:row>38</xdr:row>
      <xdr:rowOff>37338</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1272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53865</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66333" y="62260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52324</xdr:rowOff>
    </xdr:from>
    <xdr:to>
      <xdr:col>107</xdr:col>
      <xdr:colOff>101600</xdr:colOff>
      <xdr:row>38</xdr:row>
      <xdr:rowOff>153924</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0383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170451</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77333" y="63426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88900</xdr:rowOff>
    </xdr:from>
    <xdr:to>
      <xdr:col>102</xdr:col>
      <xdr:colOff>165100</xdr:colOff>
      <xdr:row>39</xdr:row>
      <xdr:rowOff>19050</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9494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56896</xdr:rowOff>
    </xdr:from>
    <xdr:to>
      <xdr:col>98</xdr:col>
      <xdr:colOff>38100</xdr:colOff>
      <xdr:row>38</xdr:row>
      <xdr:rowOff>158496</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86055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3573</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99333" y="63472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28465</xdr:rowOff>
    </xdr:from>
    <xdr:ext cx="249299" cy="259045"/>
    <xdr:sp macro="" textlink="">
      <xdr:nvSpPr>
        <xdr:cNvPr id="772" name="諸支出金該当値テキスト">
          <a:extLst>
            <a:ext uri="{FF2B5EF4-FFF2-40B4-BE49-F238E27FC236}">
              <a16:creationId xmlns:a16="http://schemas.microsoft.com/office/drawing/2014/main" id="{00000000-0008-0000-0700-000004030000}"/>
            </a:ext>
          </a:extLst>
        </xdr:cNvPr>
        <xdr:cNvSpPr txBox="1"/>
      </xdr:nvSpPr>
      <xdr:spPr>
        <a:xfrm>
          <a:off x="22212300" y="65435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35577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9420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a:extLst>
            <a:ext uri="{FF2B5EF4-FFF2-40B4-BE49-F238E27FC236}">
              <a16:creationId xmlns:a16="http://schemas.microsoft.com/office/drawing/2014/main" id="{00000000-0008-0000-07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a:extLst>
            <a:ext uri="{FF2B5EF4-FFF2-40B4-BE49-F238E27FC236}">
              <a16:creationId xmlns:a16="http://schemas.microsoft.com/office/drawing/2014/main" id="{00000000-0008-0000-0700-00001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a:extLst>
            <a:ext uri="{FF2B5EF4-FFF2-40B4-BE49-F238E27FC236}">
              <a16:creationId xmlns:a16="http://schemas.microsoft.com/office/drawing/2014/main" id="{00000000-0008-0000-0700-00001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a:extLst>
            <a:ext uri="{FF2B5EF4-FFF2-40B4-BE49-F238E27FC236}">
              <a16:creationId xmlns:a16="http://schemas.microsoft.com/office/drawing/2014/main" id="{00000000-0008-0000-0700-00002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a:extLst>
            <a:ext uri="{FF2B5EF4-FFF2-40B4-BE49-F238E27FC236}">
              <a16:creationId xmlns:a16="http://schemas.microsoft.com/office/drawing/2014/main" id="{00000000-0008-0000-0700-00003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議会費は、住民一人あたり</a:t>
          </a:r>
          <a:r>
            <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rPr>
            <a:t>7,544</a:t>
          </a:r>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円となっており、前年度に比べ</a:t>
          </a:r>
          <a:r>
            <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rPr>
            <a:t>1,387</a:t>
          </a:r>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円の増となった。この主な要因は議会議場等音響設備改修事業を実施したことによるものである。</a:t>
          </a: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総務費は</a:t>
          </a:r>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住民一人あたり</a:t>
          </a:r>
          <a:r>
            <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rPr>
            <a:t>101,709</a:t>
          </a: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円となっており、類似団体平均を下回って推移している。令和</a:t>
          </a:r>
          <a:r>
            <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rPr>
            <a:t>2</a:t>
          </a: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年度は特別定額給付金に係る経費などの影響により大幅な増となったが、令和</a:t>
          </a:r>
          <a:r>
            <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rPr>
            <a:t>3</a:t>
          </a: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年度は例年並みに、令和</a:t>
          </a:r>
          <a:r>
            <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rPr>
            <a:t>4</a:t>
          </a: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年度は前年度決算剰余金の処分に伴う財政調整基金積立金の増などにより前年度に比べ大幅な増</a:t>
          </a:r>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に、令和</a:t>
          </a:r>
          <a:r>
            <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rPr>
            <a:t>5</a:t>
          </a:r>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年度はシビックセンター等</a:t>
          </a:r>
          <a:r>
            <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rPr>
            <a:t>ESCO</a:t>
          </a:r>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事業の実施などにより、前年度に比べ</a:t>
          </a:r>
          <a:r>
            <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rPr>
            <a:t>15,954</a:t>
          </a:r>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円の増となった</a:t>
          </a: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。民生費は</a:t>
          </a:r>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、認定こども園施設型給付費などの増加や東忠岡地区認定こども園整備事業の実施などにより増加傾向にあったが、令和</a:t>
          </a:r>
          <a:r>
            <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rPr>
            <a:t>5</a:t>
          </a:r>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年度で前述事業が終了したことや令和</a:t>
          </a:r>
          <a:r>
            <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rPr>
            <a:t>4</a:t>
          </a:r>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年度に実施した電力・ガス・食料品等価格高騰緊急支援給付金事業や</a:t>
          </a:r>
          <a:r>
            <a:rPr kumimoji="1" lang="ja-JP"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住民税非課税世帯等臨時特別給付金給付事業</a:t>
          </a:r>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の反動減などにより、前年度に比べ</a:t>
          </a:r>
          <a:r>
            <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rPr>
            <a:t>785</a:t>
          </a:r>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円の減となった。消防費は、消防車両整備事業でポンプ自動車を更新したことなどにより、前年度に比べ</a:t>
          </a:r>
          <a:r>
            <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rPr>
            <a:t>3,125</a:t>
          </a:r>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円の増となった。</a:t>
          </a: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教育費は</a:t>
          </a:r>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、認定こども園施設型給付費</a:t>
          </a:r>
          <a:r>
            <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rPr>
            <a:t>(1</a:t>
          </a:r>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号認定</a:t>
          </a:r>
          <a:r>
            <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の</a:t>
          </a:r>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増加や</a:t>
          </a:r>
          <a:r>
            <a:rPr kumimoji="1" lang="ja-JP" altLang="en-US"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町民運動場改修工事</a:t>
          </a: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などにより、前年度</a:t>
          </a:r>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に比べ</a:t>
          </a:r>
          <a:r>
            <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rPr>
            <a:t>1,052</a:t>
          </a: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円の増となった。</a:t>
          </a:r>
          <a:endParaRPr lang="ja-JP" altLang="ja-JP" sz="1600">
            <a:solidFill>
              <a:schemeClr val="tx1"/>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大阪府忠岡町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　令和</a:t>
          </a:r>
          <a:r>
            <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rPr>
            <a:t>5</a:t>
          </a: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年度においては、歳入において町税や普通交付税が増となったことを受け、令和</a:t>
          </a:r>
          <a:r>
            <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rPr>
            <a:t>4</a:t>
          </a: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年度</a:t>
          </a:r>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に続き</a:t>
          </a: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、財政調整基金を取り崩すことなく、実質単年度収支は黒字となった。</a:t>
          </a:r>
          <a:endParaRPr lang="ja-JP" altLang="ja-JP" sz="16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　財政調整基金残高については、中長期的な見通しのもとに、決算剰余金及びふるさと忠岡応援寄附金の積立等に伴い増加し、標準財政規模比は</a:t>
          </a:r>
          <a:r>
            <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rPr>
            <a:t>37.08</a:t>
          </a: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％となっている。</a:t>
          </a:r>
          <a:endParaRPr lang="ja-JP" altLang="ja-JP" sz="1600">
            <a:solidFill>
              <a:schemeClr val="tx1"/>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大阪府忠岡町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　一般会計についての分析は、別紙（</a:t>
          </a:r>
          <a:r>
            <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rPr>
            <a:t>7</a:t>
          </a: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）実質収支比率等に係る経年分析のとおりであるが、それ以外としては国民健康保険事業勘定特別会計が平成</a:t>
          </a:r>
          <a:r>
            <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rPr>
            <a:t>28</a:t>
          </a: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年度まで</a:t>
          </a:r>
          <a:r>
            <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rPr>
            <a:t>15</a:t>
          </a: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年連続で赤字決算となっていたが、平成</a:t>
          </a:r>
          <a:r>
            <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rPr>
            <a:t>29</a:t>
          </a: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年度に黒字決算を達成し、令和</a:t>
          </a:r>
          <a:r>
            <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rPr>
            <a:t>5</a:t>
          </a: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年度まで黒字決算を継続している。</a:t>
          </a:r>
          <a:endParaRPr lang="ja-JP" altLang="ja-JP" sz="16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　下水道事業会計においては、令和</a:t>
          </a:r>
          <a:r>
            <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rPr>
            <a:t>2</a:t>
          </a: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年度より地方公営企業法の財務規定等の適用を受け、企業会計方式に移行している。移行に伴い、これまでになかった減価償却費や長期前受金戻入といった複式簿記・発生主義による会計管理、予算管理を行うことで、施設の維持管理に係る費用や新規の整備事業を精査することが可能となり、黒字決算を達成している。また、本町の公共下水道は全域が流域関連下水道であるため、独自の処理施設を持たず、汚水処理原価を低く抑えられている点も、経費抑制に寄与していると考えられる。</a:t>
          </a:r>
          <a:endParaRPr lang="ja-JP" altLang="ja-JP" sz="1600">
            <a:solidFill>
              <a:schemeClr val="tx1"/>
            </a:solidFill>
            <a:effectLst/>
            <a:latin typeface="ＭＳ ゴシック" panose="020B0609070205080204" pitchFamily="49" charset="-128"/>
            <a:ea typeface="ＭＳ ゴシック" panose="020B0609070205080204" pitchFamily="49" charset="-128"/>
          </a:endParaRPr>
        </a:p>
        <a:p>
          <a:endParaRPr kumimoji="1" lang="ja-JP" altLang="en-US" sz="1400">
            <a:solidFill>
              <a:schemeClr val="tx1"/>
            </a:solidFill>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大阪府忠岡町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　元利償還金は</a:t>
          </a: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クリーンセンター長期包括整備運営管理事業における大規模改修分や過去に発行した起債の償還により、高い水準で推移してい</a:t>
          </a:r>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た。</a:t>
          </a: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令和</a:t>
          </a:r>
          <a:r>
            <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rPr>
            <a:t>4</a:t>
          </a: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年度</a:t>
          </a:r>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は</a:t>
          </a: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庁舎建設事業債が償還完了となったことなどにより</a:t>
          </a:r>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減となったものの</a:t>
          </a: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令和</a:t>
          </a:r>
          <a:r>
            <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rPr>
            <a:t>5</a:t>
          </a:r>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年度は過去に発行したスポーツセンター空調整備事業やクリーンセンター各機器更新等工事に係る起債の償還が発生したことなどにより増となった</a:t>
          </a: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a:t>
          </a:r>
          <a:endPar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　また、上記の結果、実質公債費比率の分子も前年度と比較して増となった。</a:t>
          </a:r>
          <a:endParaRPr lang="ja-JP" altLang="ja-JP" sz="16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　今後も、健全な比率を保持できるような起債発行等に努める。</a:t>
          </a:r>
          <a:endParaRPr lang="ja-JP" altLang="ja-JP" sz="1600">
            <a:solidFill>
              <a:schemeClr val="tx1"/>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大阪府忠岡町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200">
              <a:solidFill>
                <a:schemeClr val="tx1"/>
              </a:solidFill>
              <a:latin typeface="ＭＳ ゴシック" panose="020B0609070205080204" pitchFamily="49" charset="-128"/>
              <a:ea typeface="ＭＳ ゴシック" panose="020B0609070205080204" pitchFamily="49" charset="-128"/>
            </a:rPr>
            <a:t>　将来負担比率について、平成</a:t>
          </a:r>
          <a:r>
            <a:rPr lang="en-US" altLang="ja-JP" sz="1200">
              <a:solidFill>
                <a:schemeClr val="tx1"/>
              </a:solidFill>
              <a:latin typeface="ＭＳ ゴシック" panose="020B0609070205080204" pitchFamily="49" charset="-128"/>
              <a:ea typeface="ＭＳ ゴシック" panose="020B0609070205080204" pitchFamily="49" charset="-128"/>
            </a:rPr>
            <a:t>23</a:t>
          </a:r>
          <a:r>
            <a:rPr lang="ja-JP" altLang="en-US" sz="1200">
              <a:solidFill>
                <a:schemeClr val="tx1"/>
              </a:solidFill>
              <a:latin typeface="ＭＳ ゴシック" panose="020B0609070205080204" pitchFamily="49" charset="-128"/>
              <a:ea typeface="ＭＳ ゴシック" panose="020B0609070205080204" pitchFamily="49" charset="-128"/>
            </a:rPr>
            <a:t>年度までは、第三セクターであった財団法人忠岡町開発協会に対する損失補償により、設立法人等の負債額等負担見込額が年々増加していたが、平成</a:t>
          </a:r>
          <a:r>
            <a:rPr lang="en-US" altLang="ja-JP" sz="1200">
              <a:solidFill>
                <a:schemeClr val="tx1"/>
              </a:solidFill>
              <a:latin typeface="ＭＳ ゴシック" panose="020B0609070205080204" pitchFamily="49" charset="-128"/>
              <a:ea typeface="ＭＳ ゴシック" panose="020B0609070205080204" pitchFamily="49" charset="-128"/>
            </a:rPr>
            <a:t>24</a:t>
          </a:r>
          <a:r>
            <a:rPr lang="ja-JP" altLang="en-US" sz="1200">
              <a:solidFill>
                <a:schemeClr val="tx1"/>
              </a:solidFill>
              <a:latin typeface="ＭＳ ゴシック" panose="020B0609070205080204" pitchFamily="49" charset="-128"/>
              <a:ea typeface="ＭＳ ゴシック" panose="020B0609070205080204" pitchFamily="49" charset="-128"/>
            </a:rPr>
            <a:t>年度末に第三セクター等改革推進債を発行して解散し、地方債に振り替えたことにより、更なる費用負担の増加を抑えた。また、債務負担行為に係る支出予定額としてクリーンセンター長期包括整備運営管理事業における大規模改修分が平成</a:t>
          </a:r>
          <a:r>
            <a:rPr lang="en-US" altLang="ja-JP" sz="1200">
              <a:solidFill>
                <a:schemeClr val="tx1"/>
              </a:solidFill>
              <a:latin typeface="ＭＳ ゴシック" panose="020B0609070205080204" pitchFamily="49" charset="-128"/>
              <a:ea typeface="ＭＳ ゴシック" panose="020B0609070205080204" pitchFamily="49" charset="-128"/>
            </a:rPr>
            <a:t>20</a:t>
          </a:r>
          <a:r>
            <a:rPr lang="ja-JP" altLang="en-US" sz="1200">
              <a:solidFill>
                <a:schemeClr val="tx1"/>
              </a:solidFill>
              <a:latin typeface="ＭＳ ゴシック" panose="020B0609070205080204" pitchFamily="49" charset="-128"/>
              <a:ea typeface="ＭＳ ゴシック" panose="020B0609070205080204" pitchFamily="49" charset="-128"/>
            </a:rPr>
            <a:t>年度以降発生しており、比率が高い要因となっていたが、平成</a:t>
          </a:r>
          <a:r>
            <a:rPr lang="en-US" altLang="ja-JP" sz="1200">
              <a:solidFill>
                <a:schemeClr val="tx1"/>
              </a:solidFill>
              <a:latin typeface="ＭＳ ゴシック" panose="020B0609070205080204" pitchFamily="49" charset="-128"/>
              <a:ea typeface="ＭＳ ゴシック" panose="020B0609070205080204" pitchFamily="49" charset="-128"/>
            </a:rPr>
            <a:t>29</a:t>
          </a:r>
          <a:r>
            <a:rPr lang="ja-JP" altLang="en-US" sz="1200">
              <a:solidFill>
                <a:schemeClr val="tx1"/>
              </a:solidFill>
              <a:latin typeface="ＭＳ ゴシック" panose="020B0609070205080204" pitchFamily="49" charset="-128"/>
              <a:ea typeface="ＭＳ ゴシック" panose="020B0609070205080204" pitchFamily="49" charset="-128"/>
            </a:rPr>
            <a:t>年度で算入は終了している。</a:t>
          </a:r>
          <a:endParaRPr lang="en-US" altLang="ja-JP" sz="1200">
            <a:solidFill>
              <a:schemeClr val="tx1"/>
            </a:solidFill>
            <a:latin typeface="ＭＳ ゴシック" panose="020B0609070205080204" pitchFamily="49" charset="-128"/>
            <a:ea typeface="ＭＳ ゴシック" panose="020B0609070205080204" pitchFamily="49" charset="-128"/>
          </a:endParaRPr>
        </a:p>
        <a:p>
          <a:r>
            <a:rPr lang="ja-JP" altLang="en-US" sz="1200">
              <a:solidFill>
                <a:schemeClr val="tx1"/>
              </a:solidFill>
              <a:latin typeface="ＭＳ ゴシック" panose="020B0609070205080204" pitchFamily="49" charset="-128"/>
              <a:ea typeface="ＭＳ ゴシック" panose="020B0609070205080204" pitchFamily="49" charset="-128"/>
            </a:rPr>
            <a:t>　将来負担比率の分子について、財政調整基金などの充当可能基金の増などにより減となった。</a:t>
          </a:r>
        </a:p>
        <a:p>
          <a:r>
            <a:rPr lang="ja-JP" altLang="en-US" sz="1200">
              <a:solidFill>
                <a:schemeClr val="tx1"/>
              </a:solidFill>
              <a:latin typeface="ＭＳ ゴシック" panose="020B0609070205080204" pitchFamily="49" charset="-128"/>
              <a:ea typeface="ＭＳ ゴシック" panose="020B0609070205080204" pitchFamily="49" charset="-128"/>
            </a:rPr>
            <a:t>　現在は公共事業を抑制し、地方債の発行を極力抑制していることから、一般会計等における地方債残高及び公営企業債等繰入見込額は減少傾向にあり、将来負担額についても減少傾向にあるが、今後も更なる比率の低下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大阪府忠岡町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tx1"/>
              </a:solidFill>
              <a:effectLst/>
              <a:latin typeface="ＭＳ ゴシック" panose="020B0609070205080204" pitchFamily="49" charset="-128"/>
              <a:ea typeface="ＭＳ ゴシック" panose="020B0609070205080204" pitchFamily="49" charset="-128"/>
              <a:cs typeface="+mn-cs"/>
            </a:rPr>
            <a:t>（増減理由）</a:t>
          </a:r>
          <a:endParaRPr lang="ja-JP" altLang="ja-JP" sz="1800">
            <a:solidFill>
              <a:schemeClr val="tx1"/>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a:solidFill>
                <a:schemeClr val="tx1"/>
              </a:solidFill>
              <a:effectLst/>
              <a:latin typeface="ＭＳ ゴシック" panose="020B0609070205080204" pitchFamily="49" charset="-128"/>
              <a:ea typeface="ＭＳ ゴシック" panose="020B0609070205080204" pitchFamily="49" charset="-128"/>
              <a:cs typeface="+mn-cs"/>
            </a:rPr>
            <a:t>　平成</a:t>
          </a:r>
          <a:r>
            <a:rPr kumimoji="1" lang="en-US" altLang="ja-JP" sz="1400">
              <a:solidFill>
                <a:schemeClr val="tx1"/>
              </a:solidFill>
              <a:effectLst/>
              <a:latin typeface="ＭＳ ゴシック" panose="020B0609070205080204" pitchFamily="49" charset="-128"/>
              <a:ea typeface="ＭＳ ゴシック" panose="020B0609070205080204" pitchFamily="49" charset="-128"/>
              <a:cs typeface="+mn-cs"/>
            </a:rPr>
            <a:t>30</a:t>
          </a:r>
          <a:r>
            <a:rPr kumimoji="1" lang="ja-JP" altLang="ja-JP" sz="1400">
              <a:solidFill>
                <a:schemeClr val="tx1"/>
              </a:solidFill>
              <a:effectLst/>
              <a:latin typeface="ＭＳ ゴシック" panose="020B0609070205080204" pitchFamily="49" charset="-128"/>
              <a:ea typeface="ＭＳ ゴシック" panose="020B0609070205080204" pitchFamily="49" charset="-128"/>
              <a:cs typeface="+mn-cs"/>
            </a:rPr>
            <a:t>年度以降、基金総額は増加している。令和</a:t>
          </a:r>
          <a:r>
            <a:rPr kumimoji="1" lang="en-US" altLang="ja-JP" sz="1400">
              <a:solidFill>
                <a:schemeClr val="tx1"/>
              </a:solidFill>
              <a:effectLst/>
              <a:latin typeface="ＭＳ ゴシック" panose="020B0609070205080204" pitchFamily="49" charset="-128"/>
              <a:ea typeface="ＭＳ ゴシック" panose="020B0609070205080204" pitchFamily="49" charset="-128"/>
              <a:cs typeface="+mn-cs"/>
            </a:rPr>
            <a:t>5</a:t>
          </a:r>
          <a:r>
            <a:rPr kumimoji="1" lang="ja-JP" altLang="ja-JP" sz="1400">
              <a:solidFill>
                <a:schemeClr val="tx1"/>
              </a:solidFill>
              <a:effectLst/>
              <a:latin typeface="ＭＳ ゴシック" panose="020B0609070205080204" pitchFamily="49" charset="-128"/>
              <a:ea typeface="ＭＳ ゴシック" panose="020B0609070205080204" pitchFamily="49" charset="-128"/>
              <a:cs typeface="+mn-cs"/>
            </a:rPr>
            <a:t>年度において、前年度と比べ基金総額が増となった主な要因は、ふるさと忠岡応援寄附金を各基金へ積み立てたことによるものである。</a:t>
          </a:r>
          <a:endParaRPr lang="ja-JP" altLang="ja-JP" sz="1800">
            <a:solidFill>
              <a:schemeClr val="tx1"/>
            </a:solidFill>
            <a:effectLst/>
            <a:latin typeface="ＭＳ ゴシック" panose="020B0609070205080204" pitchFamily="49" charset="-128"/>
            <a:ea typeface="ＭＳ ゴシック" panose="020B0609070205080204" pitchFamily="49" charset="-128"/>
          </a:endParaRPr>
        </a:p>
        <a:p>
          <a:endParaRPr kumimoji="1" lang="en-US" altLang="ja-JP" sz="14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tx1"/>
              </a:solidFill>
              <a:effectLst/>
              <a:latin typeface="ＭＳ ゴシック" panose="020B0609070205080204" pitchFamily="49" charset="-128"/>
              <a:ea typeface="ＭＳ ゴシック" panose="020B0609070205080204" pitchFamily="49" charset="-128"/>
              <a:cs typeface="+mn-cs"/>
            </a:rPr>
            <a:t>（今後の方針）</a:t>
          </a:r>
          <a:endParaRPr lang="ja-JP" altLang="ja-JP" sz="1800">
            <a:solidFill>
              <a:schemeClr val="tx1"/>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a:solidFill>
                <a:schemeClr val="tx1"/>
              </a:solidFill>
              <a:effectLst/>
              <a:latin typeface="ＭＳ ゴシック" panose="020B0609070205080204" pitchFamily="49" charset="-128"/>
              <a:ea typeface="ＭＳ ゴシック" panose="020B0609070205080204" pitchFamily="49" charset="-128"/>
              <a:cs typeface="+mn-cs"/>
            </a:rPr>
            <a:t>　適切な行政運営が可能となるよう、計画的に積立を行い、基金残高の増に努める。</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tx1"/>
              </a:solidFill>
              <a:effectLst/>
              <a:latin typeface="ＭＳ ゴシック" panose="020B0609070205080204" pitchFamily="49" charset="-128"/>
              <a:ea typeface="ＭＳ ゴシック" panose="020B0609070205080204" pitchFamily="49" charset="-128"/>
              <a:cs typeface="+mn-cs"/>
            </a:rPr>
            <a:t>（基金の使途）</a:t>
          </a:r>
          <a:endParaRPr lang="ja-JP" altLang="ja-JP" sz="18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400">
              <a:solidFill>
                <a:schemeClr val="tx1"/>
              </a:solidFill>
              <a:effectLst/>
              <a:latin typeface="ＭＳ ゴシック" panose="020B0609070205080204" pitchFamily="49" charset="-128"/>
              <a:ea typeface="ＭＳ ゴシック" panose="020B0609070205080204" pitchFamily="49" charset="-128"/>
              <a:cs typeface="+mn-cs"/>
            </a:rPr>
            <a:t>　愛の福祉基金：住民の福祉向上に資するもの。</a:t>
          </a:r>
          <a:endParaRPr lang="ja-JP" altLang="ja-JP" sz="18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400">
              <a:solidFill>
                <a:schemeClr val="tx1"/>
              </a:solidFill>
              <a:effectLst/>
              <a:latin typeface="ＭＳ ゴシック" panose="020B0609070205080204" pitchFamily="49" charset="-128"/>
              <a:ea typeface="ＭＳ ゴシック" panose="020B0609070205080204" pitchFamily="49" charset="-128"/>
              <a:cs typeface="+mn-cs"/>
            </a:rPr>
            <a:t>　公共施設整備基金：公共施設整備事業に要する資金に充てるもの。</a:t>
          </a:r>
          <a:endParaRPr lang="ja-JP" altLang="ja-JP" sz="18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400">
              <a:solidFill>
                <a:schemeClr val="tx1"/>
              </a:solidFill>
              <a:effectLst/>
              <a:latin typeface="ＭＳ ゴシック" panose="020B0609070205080204" pitchFamily="49" charset="-128"/>
              <a:ea typeface="ＭＳ ゴシック" panose="020B0609070205080204" pitchFamily="49" charset="-128"/>
              <a:cs typeface="+mn-cs"/>
            </a:rPr>
            <a:t>　国際交流基金：住民の国際交流の促進及び国際都市機能の充実を図る資金に充てるもの。</a:t>
          </a:r>
          <a:endParaRPr lang="ja-JP" altLang="ja-JP" sz="18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400">
              <a:solidFill>
                <a:schemeClr val="tx1"/>
              </a:solidFill>
              <a:effectLst/>
              <a:latin typeface="ＭＳ ゴシック" panose="020B0609070205080204" pitchFamily="49" charset="-128"/>
              <a:ea typeface="ＭＳ ゴシック" panose="020B0609070205080204" pitchFamily="49" charset="-128"/>
              <a:cs typeface="+mn-cs"/>
            </a:rPr>
            <a:t>　教育振興基金：</a:t>
          </a:r>
          <a:r>
            <a:rPr lang="ja-JP" altLang="ja-JP" sz="1400" b="0" i="0">
              <a:solidFill>
                <a:schemeClr val="tx1"/>
              </a:solidFill>
              <a:effectLst/>
              <a:latin typeface="ＭＳ ゴシック" panose="020B0609070205080204" pitchFamily="49" charset="-128"/>
              <a:ea typeface="ＭＳ ゴシック" panose="020B0609070205080204" pitchFamily="49" charset="-128"/>
              <a:cs typeface="+mn-cs"/>
            </a:rPr>
            <a:t>義務教育段階までの子ども達の教育・保育の振興・充実に資する事業を推進する資金及び忠岡町奨学資金貸与条例に基づく奨学資金に充てるもの。</a:t>
          </a:r>
          <a:endParaRPr lang="ja-JP" altLang="ja-JP" sz="18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400">
              <a:solidFill>
                <a:schemeClr val="tx1"/>
              </a:solidFill>
              <a:effectLst/>
              <a:latin typeface="ＭＳ ゴシック" panose="020B0609070205080204" pitchFamily="49" charset="-128"/>
              <a:ea typeface="ＭＳ ゴシック" panose="020B0609070205080204" pitchFamily="49" charset="-128"/>
              <a:cs typeface="+mn-cs"/>
            </a:rPr>
            <a:t>　忠岡町新型コロナウイルス感染症対策利子補給基金：新型コロナウイルス感染症の影響により、国及び大阪府の利子補給制度の対象となる融資を受けた町内事業者に対して、町が当該利子補給制度終了後に実施する利子補給事業の財源に充てるもの。</a:t>
          </a:r>
          <a:endParaRPr lang="ja-JP" altLang="ja-JP" sz="1800">
            <a:solidFill>
              <a:schemeClr val="tx1"/>
            </a:solidFill>
            <a:effectLst/>
            <a:latin typeface="ＭＳ ゴシック" panose="020B0609070205080204" pitchFamily="49" charset="-128"/>
            <a:ea typeface="ＭＳ ゴシック" panose="020B0609070205080204" pitchFamily="49" charset="-128"/>
          </a:endParaRPr>
        </a:p>
        <a:p>
          <a:endParaRPr kumimoji="1" lang="en-US" altLang="ja-JP" sz="14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tx1"/>
              </a:solidFill>
              <a:effectLst/>
              <a:latin typeface="ＭＳ ゴシック" panose="020B0609070205080204" pitchFamily="49" charset="-128"/>
              <a:ea typeface="ＭＳ ゴシック" panose="020B0609070205080204" pitchFamily="49" charset="-128"/>
              <a:cs typeface="+mn-cs"/>
            </a:rPr>
            <a:t>（増減理由）</a:t>
          </a:r>
          <a:endParaRPr lang="ja-JP" altLang="ja-JP" sz="18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400">
              <a:solidFill>
                <a:schemeClr val="tx1"/>
              </a:solidFill>
              <a:effectLst/>
              <a:latin typeface="ＭＳ ゴシック" panose="020B0609070205080204" pitchFamily="49" charset="-128"/>
              <a:ea typeface="ＭＳ ゴシック" panose="020B0609070205080204" pitchFamily="49" charset="-128"/>
              <a:cs typeface="+mn-cs"/>
            </a:rPr>
            <a:t>　愛の福祉基金</a:t>
          </a:r>
          <a:r>
            <a:rPr kumimoji="1" lang="ja-JP" altLang="en-US" sz="1400">
              <a:solidFill>
                <a:schemeClr val="tx1"/>
              </a:solidFill>
              <a:effectLst/>
              <a:latin typeface="ＭＳ ゴシック" panose="020B0609070205080204" pitchFamily="49" charset="-128"/>
              <a:ea typeface="ＭＳ ゴシック" panose="020B0609070205080204" pitchFamily="49" charset="-128"/>
              <a:cs typeface="+mn-cs"/>
            </a:rPr>
            <a:t>：町民運動場整備事業へ</a:t>
          </a:r>
          <a:r>
            <a:rPr kumimoji="1" lang="ja-JP" altLang="ja-JP" sz="1400">
              <a:solidFill>
                <a:schemeClr val="tx1"/>
              </a:solidFill>
              <a:effectLst/>
              <a:latin typeface="ＭＳ ゴシック" panose="020B0609070205080204" pitchFamily="49" charset="-128"/>
              <a:ea typeface="ＭＳ ゴシック" panose="020B0609070205080204" pitchFamily="49" charset="-128"/>
              <a:cs typeface="+mn-cs"/>
            </a:rPr>
            <a:t>の活用（△</a:t>
          </a:r>
          <a:r>
            <a:rPr kumimoji="1" lang="en-US" altLang="ja-JP" sz="1400">
              <a:solidFill>
                <a:schemeClr val="tx1"/>
              </a:solidFill>
              <a:effectLst/>
              <a:latin typeface="ＭＳ ゴシック" panose="020B0609070205080204" pitchFamily="49" charset="-128"/>
              <a:ea typeface="ＭＳ ゴシック" panose="020B0609070205080204" pitchFamily="49" charset="-128"/>
              <a:cs typeface="+mn-cs"/>
            </a:rPr>
            <a:t>24</a:t>
          </a:r>
          <a:r>
            <a:rPr kumimoji="1" lang="ja-JP" altLang="ja-JP" sz="1400">
              <a:solidFill>
                <a:schemeClr val="tx1"/>
              </a:solidFill>
              <a:effectLst/>
              <a:latin typeface="ＭＳ ゴシック" panose="020B0609070205080204" pitchFamily="49" charset="-128"/>
              <a:ea typeface="ＭＳ ゴシック" panose="020B0609070205080204" pitchFamily="49" charset="-128"/>
              <a:cs typeface="+mn-cs"/>
            </a:rPr>
            <a:t>百万円）及びふるさと忠岡応援寄附金などの基金積立による増（＋</a:t>
          </a:r>
          <a:r>
            <a:rPr kumimoji="1" lang="en-US" altLang="ja-JP" sz="1400">
              <a:solidFill>
                <a:schemeClr val="tx1"/>
              </a:solidFill>
              <a:effectLst/>
              <a:latin typeface="ＭＳ ゴシック" panose="020B0609070205080204" pitchFamily="49" charset="-128"/>
              <a:ea typeface="ＭＳ ゴシック" panose="020B0609070205080204" pitchFamily="49" charset="-128"/>
              <a:cs typeface="+mn-cs"/>
            </a:rPr>
            <a:t>60</a:t>
          </a:r>
          <a:r>
            <a:rPr kumimoji="1" lang="ja-JP" altLang="ja-JP" sz="1400">
              <a:solidFill>
                <a:schemeClr val="tx1"/>
              </a:solidFill>
              <a:effectLst/>
              <a:latin typeface="ＭＳ ゴシック" panose="020B0609070205080204" pitchFamily="49" charset="-128"/>
              <a:ea typeface="ＭＳ ゴシック" panose="020B0609070205080204" pitchFamily="49" charset="-128"/>
              <a:cs typeface="+mn-cs"/>
            </a:rPr>
            <a:t>百万円）。</a:t>
          </a:r>
          <a:endParaRPr lang="ja-JP" altLang="ja-JP" sz="18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400">
              <a:solidFill>
                <a:schemeClr val="tx1"/>
              </a:solidFill>
              <a:effectLst/>
              <a:latin typeface="ＭＳ ゴシック" panose="020B0609070205080204" pitchFamily="49" charset="-128"/>
              <a:ea typeface="ＭＳ ゴシック" panose="020B0609070205080204" pitchFamily="49" charset="-128"/>
              <a:cs typeface="+mn-cs"/>
            </a:rPr>
            <a:t>　公共施設整備基金：</a:t>
          </a:r>
          <a:r>
            <a:rPr kumimoji="1" lang="ja-JP" altLang="en-US" sz="1400">
              <a:solidFill>
                <a:schemeClr val="tx1"/>
              </a:solidFill>
              <a:effectLst/>
              <a:latin typeface="ＭＳ ゴシック" panose="020B0609070205080204" pitchFamily="49" charset="-128"/>
              <a:ea typeface="ＭＳ ゴシック" panose="020B0609070205080204" pitchFamily="49" charset="-128"/>
              <a:cs typeface="+mn-cs"/>
            </a:rPr>
            <a:t>シビックセンター等</a:t>
          </a:r>
          <a:r>
            <a:rPr kumimoji="1" lang="en-US" altLang="ja-JP" sz="1400">
              <a:solidFill>
                <a:schemeClr val="tx1"/>
              </a:solidFill>
              <a:effectLst/>
              <a:latin typeface="ＭＳ ゴシック" panose="020B0609070205080204" pitchFamily="49" charset="-128"/>
              <a:ea typeface="ＭＳ ゴシック" panose="020B0609070205080204" pitchFamily="49" charset="-128"/>
              <a:cs typeface="+mn-cs"/>
            </a:rPr>
            <a:t>ESCO</a:t>
          </a:r>
          <a:r>
            <a:rPr kumimoji="1" lang="ja-JP" altLang="ja-JP" sz="1400">
              <a:solidFill>
                <a:schemeClr val="tx1"/>
              </a:solidFill>
              <a:effectLst/>
              <a:latin typeface="ＭＳ ゴシック" panose="020B0609070205080204" pitchFamily="49" charset="-128"/>
              <a:ea typeface="ＭＳ ゴシック" panose="020B0609070205080204" pitchFamily="49" charset="-128"/>
              <a:cs typeface="+mn-cs"/>
            </a:rPr>
            <a:t>事業への活用（△</a:t>
          </a:r>
          <a:r>
            <a:rPr kumimoji="1" lang="en-US" altLang="ja-JP" sz="1400">
              <a:solidFill>
                <a:schemeClr val="tx1"/>
              </a:solidFill>
              <a:effectLst/>
              <a:latin typeface="ＭＳ ゴシック" panose="020B0609070205080204" pitchFamily="49" charset="-128"/>
              <a:ea typeface="ＭＳ ゴシック" panose="020B0609070205080204" pitchFamily="49" charset="-128"/>
              <a:cs typeface="+mn-cs"/>
            </a:rPr>
            <a:t>100</a:t>
          </a:r>
          <a:r>
            <a:rPr kumimoji="1" lang="ja-JP" altLang="ja-JP" sz="1400">
              <a:solidFill>
                <a:schemeClr val="tx1"/>
              </a:solidFill>
              <a:effectLst/>
              <a:latin typeface="ＭＳ ゴシック" panose="020B0609070205080204" pitchFamily="49" charset="-128"/>
              <a:ea typeface="ＭＳ ゴシック" panose="020B0609070205080204" pitchFamily="49" charset="-128"/>
              <a:cs typeface="+mn-cs"/>
            </a:rPr>
            <a:t>百万円）及びふるさと忠岡応援寄附金などの基金積立による増（＋</a:t>
          </a:r>
          <a:r>
            <a:rPr kumimoji="1" lang="en-US" altLang="ja-JP" sz="1400">
              <a:solidFill>
                <a:schemeClr val="tx1"/>
              </a:solidFill>
              <a:effectLst/>
              <a:latin typeface="ＭＳ ゴシック" panose="020B0609070205080204" pitchFamily="49" charset="-128"/>
              <a:ea typeface="ＭＳ ゴシック" panose="020B0609070205080204" pitchFamily="49" charset="-128"/>
              <a:cs typeface="+mn-cs"/>
            </a:rPr>
            <a:t>8</a:t>
          </a:r>
          <a:r>
            <a:rPr kumimoji="1" lang="ja-JP" altLang="ja-JP" sz="1400">
              <a:solidFill>
                <a:schemeClr val="tx1"/>
              </a:solidFill>
              <a:effectLst/>
              <a:latin typeface="ＭＳ ゴシック" panose="020B0609070205080204" pitchFamily="49" charset="-128"/>
              <a:ea typeface="ＭＳ ゴシック" panose="020B0609070205080204" pitchFamily="49" charset="-128"/>
              <a:cs typeface="+mn-cs"/>
            </a:rPr>
            <a:t>百万円）。</a:t>
          </a:r>
          <a:endParaRPr lang="ja-JP" altLang="ja-JP" sz="1800">
            <a:solidFill>
              <a:schemeClr val="tx1"/>
            </a:solidFill>
            <a:effectLst/>
            <a:latin typeface="ＭＳ ゴシック" panose="020B0609070205080204" pitchFamily="49" charset="-128"/>
            <a:ea typeface="ＭＳ ゴシック" panose="020B0609070205080204" pitchFamily="49" charset="-128"/>
          </a:endParaRPr>
        </a:p>
        <a:p>
          <a:r>
            <a:rPr kumimoji="1" lang="ja-JP" altLang="en-US" sz="1400">
              <a:solidFill>
                <a:schemeClr val="tx1"/>
              </a:solidFill>
              <a:effectLst/>
              <a:latin typeface="ＭＳ ゴシック" panose="020B0609070205080204" pitchFamily="49" charset="-128"/>
              <a:ea typeface="ＭＳ ゴシック" panose="020B0609070205080204" pitchFamily="49" charset="-128"/>
              <a:cs typeface="+mn-cs"/>
            </a:rPr>
            <a:t>　教育振興基金：医療的ケア看護職員配置事業への活用（△</a:t>
          </a:r>
          <a:r>
            <a:rPr kumimoji="1" lang="en-US" altLang="ja-JP" sz="1400">
              <a:solidFill>
                <a:schemeClr val="tx1"/>
              </a:solidFill>
              <a:effectLst/>
              <a:latin typeface="ＭＳ ゴシック" panose="020B0609070205080204" pitchFamily="49" charset="-128"/>
              <a:ea typeface="ＭＳ ゴシック" panose="020B0609070205080204" pitchFamily="49" charset="-128"/>
              <a:cs typeface="+mn-cs"/>
            </a:rPr>
            <a:t>2</a:t>
          </a:r>
          <a:r>
            <a:rPr kumimoji="1" lang="ja-JP" altLang="en-US" sz="1400">
              <a:solidFill>
                <a:schemeClr val="tx1"/>
              </a:solidFill>
              <a:effectLst/>
              <a:latin typeface="ＭＳ ゴシック" panose="020B0609070205080204" pitchFamily="49" charset="-128"/>
              <a:ea typeface="ＭＳ ゴシック" panose="020B0609070205080204" pitchFamily="49" charset="-128"/>
              <a:cs typeface="+mn-cs"/>
            </a:rPr>
            <a:t>百万円）及びふるさと忠岡応援寄附金などの基金積立による増（＋</a:t>
          </a:r>
          <a:r>
            <a:rPr kumimoji="1" lang="en-US" altLang="ja-JP" sz="1400">
              <a:solidFill>
                <a:schemeClr val="tx1"/>
              </a:solidFill>
              <a:effectLst/>
              <a:latin typeface="ＭＳ ゴシック" panose="020B0609070205080204" pitchFamily="49" charset="-128"/>
              <a:ea typeface="ＭＳ ゴシック" panose="020B0609070205080204" pitchFamily="49" charset="-128"/>
              <a:cs typeface="+mn-cs"/>
            </a:rPr>
            <a:t>3</a:t>
          </a:r>
          <a:r>
            <a:rPr kumimoji="1" lang="ja-JP" altLang="en-US" sz="1400">
              <a:solidFill>
                <a:schemeClr val="tx1"/>
              </a:solidFill>
              <a:effectLst/>
              <a:latin typeface="ＭＳ ゴシック" panose="020B0609070205080204" pitchFamily="49" charset="-128"/>
              <a:ea typeface="ＭＳ ゴシック" panose="020B0609070205080204" pitchFamily="49" charset="-128"/>
              <a:cs typeface="+mn-cs"/>
            </a:rPr>
            <a:t>百万円）。</a:t>
          </a:r>
          <a:endParaRPr kumimoji="1" lang="en-US" altLang="ja-JP" sz="14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tx1"/>
              </a:solidFill>
              <a:effectLst/>
              <a:latin typeface="ＭＳ ゴシック" panose="020B0609070205080204" pitchFamily="49" charset="-128"/>
              <a:ea typeface="ＭＳ ゴシック" panose="020B0609070205080204" pitchFamily="49" charset="-128"/>
              <a:cs typeface="+mn-cs"/>
            </a:rPr>
            <a:t>（今後の方針）</a:t>
          </a:r>
          <a:endParaRPr lang="ja-JP" altLang="ja-JP" sz="1800">
            <a:solidFill>
              <a:schemeClr val="tx1"/>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a:solidFill>
                <a:schemeClr val="tx1"/>
              </a:solidFill>
              <a:effectLst/>
              <a:latin typeface="ＭＳ ゴシック" panose="020B0609070205080204" pitchFamily="49" charset="-128"/>
              <a:ea typeface="ＭＳ ゴシック" panose="020B0609070205080204" pitchFamily="49" charset="-128"/>
              <a:cs typeface="+mn-cs"/>
            </a:rPr>
            <a:t>　各基金ごとの特定目的を達成することができるよう、適切な基金運営に努める。</a:t>
          </a:r>
          <a:endParaRPr kumimoji="1" lang="en-US" altLang="ja-JP" sz="16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tx1"/>
              </a:solidFill>
              <a:effectLst/>
              <a:latin typeface="ＭＳ ゴシック" panose="020B0609070205080204" pitchFamily="49" charset="-128"/>
              <a:ea typeface="ＭＳ ゴシック" panose="020B0609070205080204" pitchFamily="49" charset="-128"/>
              <a:cs typeface="+mn-cs"/>
            </a:rPr>
            <a:t>（増減理由）</a:t>
          </a:r>
          <a:endParaRPr lang="ja-JP" altLang="ja-JP" sz="1800">
            <a:solidFill>
              <a:schemeClr val="tx1"/>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a:solidFill>
                <a:schemeClr val="tx1"/>
              </a:solidFill>
              <a:effectLst/>
              <a:latin typeface="ＭＳ ゴシック" panose="020B0609070205080204" pitchFamily="49" charset="-128"/>
              <a:ea typeface="ＭＳ ゴシック" panose="020B0609070205080204" pitchFamily="49" charset="-128"/>
              <a:cs typeface="+mn-cs"/>
            </a:rPr>
            <a:t>　令和</a:t>
          </a:r>
          <a:r>
            <a:rPr kumimoji="1" lang="en-US" altLang="ja-JP" sz="1400">
              <a:solidFill>
                <a:schemeClr val="tx1"/>
              </a:solidFill>
              <a:effectLst/>
              <a:latin typeface="ＭＳ ゴシック" panose="020B0609070205080204" pitchFamily="49" charset="-128"/>
              <a:ea typeface="ＭＳ ゴシック" panose="020B0609070205080204" pitchFamily="49" charset="-128"/>
              <a:cs typeface="+mn-cs"/>
            </a:rPr>
            <a:t>5</a:t>
          </a:r>
          <a:r>
            <a:rPr kumimoji="1" lang="ja-JP" altLang="ja-JP" sz="1400">
              <a:solidFill>
                <a:schemeClr val="tx1"/>
              </a:solidFill>
              <a:effectLst/>
              <a:latin typeface="ＭＳ ゴシック" panose="020B0609070205080204" pitchFamily="49" charset="-128"/>
              <a:ea typeface="ＭＳ ゴシック" panose="020B0609070205080204" pitchFamily="49" charset="-128"/>
              <a:cs typeface="+mn-cs"/>
            </a:rPr>
            <a:t>年度において、前年度と比べ増となっている。この主な要因は、ふるさと忠岡応援寄附金や前年度決算剰余金を積み立てたこと、令和</a:t>
          </a:r>
          <a:r>
            <a:rPr kumimoji="1" lang="en-US" altLang="ja-JP" sz="1400">
              <a:solidFill>
                <a:schemeClr val="tx1"/>
              </a:solidFill>
              <a:effectLst/>
              <a:latin typeface="ＭＳ ゴシック" panose="020B0609070205080204" pitchFamily="49" charset="-128"/>
              <a:ea typeface="ＭＳ ゴシック" panose="020B0609070205080204" pitchFamily="49" charset="-128"/>
              <a:cs typeface="+mn-cs"/>
            </a:rPr>
            <a:t>5</a:t>
          </a:r>
          <a:r>
            <a:rPr kumimoji="1" lang="ja-JP" altLang="ja-JP" sz="1400">
              <a:solidFill>
                <a:schemeClr val="tx1"/>
              </a:solidFill>
              <a:effectLst/>
              <a:latin typeface="ＭＳ ゴシック" panose="020B0609070205080204" pitchFamily="49" charset="-128"/>
              <a:ea typeface="ＭＳ ゴシック" panose="020B0609070205080204" pitchFamily="49" charset="-128"/>
              <a:cs typeface="+mn-cs"/>
            </a:rPr>
            <a:t>年度決算において、財政調整基金の取り崩しを行わなかったことが主な要因である。</a:t>
          </a:r>
          <a:endParaRPr lang="ja-JP" altLang="ja-JP" sz="1800">
            <a:solidFill>
              <a:schemeClr val="tx1"/>
            </a:solidFill>
            <a:effectLst/>
            <a:latin typeface="ＭＳ ゴシック" panose="020B0609070205080204" pitchFamily="49" charset="-128"/>
            <a:ea typeface="ＭＳ ゴシック" panose="020B0609070205080204" pitchFamily="49" charset="-128"/>
          </a:endParaRPr>
        </a:p>
        <a:p>
          <a:endParaRPr kumimoji="1" lang="en-US" altLang="ja-JP" sz="14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tx1"/>
              </a:solidFill>
              <a:effectLst/>
              <a:latin typeface="ＭＳ ゴシック" panose="020B0609070205080204" pitchFamily="49" charset="-128"/>
              <a:ea typeface="ＭＳ ゴシック" panose="020B0609070205080204" pitchFamily="49" charset="-128"/>
              <a:cs typeface="+mn-cs"/>
            </a:rPr>
            <a:t>（今後の方針）</a:t>
          </a:r>
          <a:endParaRPr lang="ja-JP" altLang="ja-JP" sz="1800">
            <a:solidFill>
              <a:schemeClr val="tx1"/>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a:solidFill>
                <a:schemeClr val="tx1"/>
              </a:solidFill>
              <a:effectLst/>
              <a:latin typeface="ＭＳ ゴシック" panose="020B0609070205080204" pitchFamily="49" charset="-128"/>
              <a:ea typeface="ＭＳ ゴシック" panose="020B0609070205080204" pitchFamily="49" charset="-128"/>
              <a:cs typeface="+mn-cs"/>
            </a:rPr>
            <a:t>　平成</a:t>
          </a:r>
          <a:r>
            <a:rPr kumimoji="1" lang="en-US" altLang="ja-JP" sz="1400">
              <a:solidFill>
                <a:schemeClr val="tx1"/>
              </a:solidFill>
              <a:effectLst/>
              <a:latin typeface="ＭＳ ゴシック" panose="020B0609070205080204" pitchFamily="49" charset="-128"/>
              <a:ea typeface="ＭＳ ゴシック" panose="020B0609070205080204" pitchFamily="49" charset="-128"/>
              <a:cs typeface="+mn-cs"/>
            </a:rPr>
            <a:t>18</a:t>
          </a:r>
          <a:r>
            <a:rPr kumimoji="1" lang="ja-JP" altLang="ja-JP" sz="1400">
              <a:solidFill>
                <a:schemeClr val="tx1"/>
              </a:solidFill>
              <a:effectLst/>
              <a:latin typeface="ＭＳ ゴシック" panose="020B0609070205080204" pitchFamily="49" charset="-128"/>
              <a:ea typeface="ＭＳ ゴシック" panose="020B0609070205080204" pitchFamily="49" charset="-128"/>
              <a:cs typeface="+mn-cs"/>
            </a:rPr>
            <a:t>年度に財政調整基金を全額取り崩し、それ以降平成</a:t>
          </a:r>
          <a:r>
            <a:rPr kumimoji="1" lang="en-US" altLang="ja-JP" sz="1400">
              <a:solidFill>
                <a:schemeClr val="tx1"/>
              </a:solidFill>
              <a:effectLst/>
              <a:latin typeface="ＭＳ ゴシック" panose="020B0609070205080204" pitchFamily="49" charset="-128"/>
              <a:ea typeface="ＭＳ ゴシック" panose="020B0609070205080204" pitchFamily="49" charset="-128"/>
              <a:cs typeface="+mn-cs"/>
            </a:rPr>
            <a:t>22</a:t>
          </a:r>
          <a:r>
            <a:rPr kumimoji="1" lang="ja-JP" altLang="ja-JP" sz="1400">
              <a:solidFill>
                <a:schemeClr val="tx1"/>
              </a:solidFill>
              <a:effectLst/>
              <a:latin typeface="ＭＳ ゴシック" panose="020B0609070205080204" pitchFamily="49" charset="-128"/>
              <a:ea typeface="ＭＳ ゴシック" panose="020B0609070205080204" pitchFamily="49" charset="-128"/>
              <a:cs typeface="+mn-cs"/>
            </a:rPr>
            <a:t>年度まで基金残高が「</a:t>
          </a:r>
          <a:r>
            <a:rPr kumimoji="1" lang="en-US" altLang="ja-JP" sz="1400">
              <a:solidFill>
                <a:schemeClr val="tx1"/>
              </a:solidFill>
              <a:effectLst/>
              <a:latin typeface="ＭＳ ゴシック" panose="020B0609070205080204" pitchFamily="49" charset="-128"/>
              <a:ea typeface="ＭＳ ゴシック" panose="020B0609070205080204" pitchFamily="49" charset="-128"/>
              <a:cs typeface="+mn-cs"/>
            </a:rPr>
            <a:t>0</a:t>
          </a:r>
          <a:r>
            <a:rPr kumimoji="1" lang="ja-JP" altLang="ja-JP" sz="1400">
              <a:solidFill>
                <a:schemeClr val="tx1"/>
              </a:solidFill>
              <a:effectLst/>
              <a:latin typeface="ＭＳ ゴシック" panose="020B0609070205080204" pitchFamily="49" charset="-128"/>
              <a:ea typeface="ＭＳ ゴシック" panose="020B0609070205080204" pitchFamily="49" charset="-128"/>
              <a:cs typeface="+mn-cs"/>
            </a:rPr>
            <a:t>」の状態が続いた。今後、他の基金とのバランスを考えながら、財政リスクをしっかりと把握したうえで、適切な基金残高を確保・維持できるよう努める。</a:t>
          </a:r>
          <a:endParaRPr lang="ja-JP" altLang="ja-JP" sz="1800">
            <a:solidFill>
              <a:schemeClr val="tx1"/>
            </a:solidFill>
            <a:effectLst/>
            <a:latin typeface="ＭＳ ゴシック" panose="020B0609070205080204" pitchFamily="49" charset="-128"/>
            <a:ea typeface="ＭＳ ゴシック" panose="020B0609070205080204" pitchFamily="49" charset="-128"/>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tx1"/>
              </a:solidFill>
              <a:effectLst/>
              <a:latin typeface="ＭＳ ゴシック" panose="020B0609070205080204" pitchFamily="49" charset="-128"/>
              <a:ea typeface="ＭＳ ゴシック" panose="020B0609070205080204" pitchFamily="49" charset="-128"/>
              <a:cs typeface="+mn-cs"/>
            </a:rPr>
            <a:t>（増減理由）</a:t>
          </a:r>
          <a:endParaRPr lang="ja-JP" altLang="ja-JP" sz="18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400">
              <a:solidFill>
                <a:schemeClr val="tx1"/>
              </a:solidFill>
              <a:effectLst/>
              <a:latin typeface="ＭＳ ゴシック" panose="020B0609070205080204" pitchFamily="49" charset="-128"/>
              <a:ea typeface="ＭＳ ゴシック" panose="020B0609070205080204" pitchFamily="49" charset="-128"/>
              <a:cs typeface="+mn-cs"/>
            </a:rPr>
            <a:t>　設置なし。</a:t>
          </a:r>
          <a:endParaRPr kumimoji="1" lang="en-US" altLang="ja-JP" sz="14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tx1"/>
            </a:solidFill>
            <a:effectLst/>
            <a:latin typeface="ＭＳ ゴシック" panose="020B0609070205080204" pitchFamily="49" charset="-128"/>
            <a:ea typeface="ＭＳ ゴシック" panose="020B0609070205080204" pitchFamily="49" charset="-128"/>
            <a:cs typeface="+mn-cs"/>
          </a:endParaRPr>
        </a:p>
        <a:p>
          <a:endParaRPr lang="ja-JP" altLang="ja-JP" sz="18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400">
              <a:solidFill>
                <a:schemeClr val="tx1"/>
              </a:solidFill>
              <a:effectLst/>
              <a:latin typeface="ＭＳ ゴシック" panose="020B0609070205080204" pitchFamily="49" charset="-128"/>
              <a:ea typeface="ＭＳ ゴシック" panose="020B0609070205080204" pitchFamily="49" charset="-128"/>
              <a:cs typeface="+mn-cs"/>
            </a:rPr>
            <a:t>（今後の方針）</a:t>
          </a:r>
          <a:endParaRPr lang="ja-JP" altLang="ja-JP" sz="18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400">
              <a:solidFill>
                <a:schemeClr val="tx1"/>
              </a:solidFill>
              <a:effectLst/>
              <a:latin typeface="ＭＳ ゴシック" panose="020B0609070205080204" pitchFamily="49" charset="-128"/>
              <a:ea typeface="ＭＳ ゴシック" panose="020B0609070205080204" pitchFamily="49" charset="-128"/>
              <a:cs typeface="+mn-cs"/>
            </a:rPr>
            <a:t>　減債基金の設置について検討する。</a:t>
          </a:r>
          <a:endParaRPr kumimoji="1" lang="en-US" altLang="ja-JP" sz="16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80" customWidth="1"/>
    <col min="12" max="12" width="2.1796875" style="180" customWidth="1"/>
    <col min="13" max="17" width="2.36328125" style="180" customWidth="1"/>
    <col min="18" max="119" width="2.08984375" style="180" customWidth="1"/>
    <col min="120" max="16384" width="0" style="180" hidden="1"/>
  </cols>
  <sheetData>
    <row r="1" spans="1:119" ht="33" customHeight="1" x14ac:dyDescent="0.2">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x14ac:dyDescent="0.25">
      <c r="B2" s="182" t="s">
        <v>77</v>
      </c>
      <c r="C2" s="182"/>
      <c r="D2" s="183"/>
    </row>
    <row r="3" spans="1:119" ht="18.75" customHeight="1" thickBot="1" x14ac:dyDescent="0.25">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2">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8739824</v>
      </c>
      <c r="BO4" s="449"/>
      <c r="BP4" s="449"/>
      <c r="BQ4" s="449"/>
      <c r="BR4" s="449"/>
      <c r="BS4" s="449"/>
      <c r="BT4" s="449"/>
      <c r="BU4" s="450"/>
      <c r="BV4" s="448">
        <v>8740966</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2.2999999999999998</v>
      </c>
      <c r="CU4" s="589"/>
      <c r="CV4" s="589"/>
      <c r="CW4" s="589"/>
      <c r="CX4" s="589"/>
      <c r="CY4" s="589"/>
      <c r="CZ4" s="589"/>
      <c r="DA4" s="590"/>
      <c r="DB4" s="588">
        <v>8</v>
      </c>
      <c r="DC4" s="589"/>
      <c r="DD4" s="589"/>
      <c r="DE4" s="589"/>
      <c r="DF4" s="589"/>
      <c r="DG4" s="589"/>
      <c r="DH4" s="589"/>
      <c r="DI4" s="590"/>
    </row>
    <row r="5" spans="1:119" ht="18.75" customHeight="1" x14ac:dyDescent="0.2">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8632058</v>
      </c>
      <c r="BO5" s="420"/>
      <c r="BP5" s="420"/>
      <c r="BQ5" s="420"/>
      <c r="BR5" s="420"/>
      <c r="BS5" s="420"/>
      <c r="BT5" s="420"/>
      <c r="BU5" s="421"/>
      <c r="BV5" s="419">
        <v>8319346</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99.9</v>
      </c>
      <c r="CU5" s="417"/>
      <c r="CV5" s="417"/>
      <c r="CW5" s="417"/>
      <c r="CX5" s="417"/>
      <c r="CY5" s="417"/>
      <c r="CZ5" s="417"/>
      <c r="DA5" s="418"/>
      <c r="DB5" s="416">
        <v>98.9</v>
      </c>
      <c r="DC5" s="417"/>
      <c r="DD5" s="417"/>
      <c r="DE5" s="417"/>
      <c r="DF5" s="417"/>
      <c r="DG5" s="417"/>
      <c r="DH5" s="417"/>
      <c r="DI5" s="418"/>
    </row>
    <row r="6" spans="1:119" ht="18.75" customHeight="1" x14ac:dyDescent="0.2">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107766</v>
      </c>
      <c r="BO6" s="420"/>
      <c r="BP6" s="420"/>
      <c r="BQ6" s="420"/>
      <c r="BR6" s="420"/>
      <c r="BS6" s="420"/>
      <c r="BT6" s="420"/>
      <c r="BU6" s="421"/>
      <c r="BV6" s="419">
        <v>421620</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100.7</v>
      </c>
      <c r="CU6" s="563"/>
      <c r="CV6" s="563"/>
      <c r="CW6" s="563"/>
      <c r="CX6" s="563"/>
      <c r="CY6" s="563"/>
      <c r="CZ6" s="563"/>
      <c r="DA6" s="564"/>
      <c r="DB6" s="562">
        <v>100.7</v>
      </c>
      <c r="DC6" s="563"/>
      <c r="DD6" s="563"/>
      <c r="DE6" s="563"/>
      <c r="DF6" s="563"/>
      <c r="DG6" s="563"/>
      <c r="DH6" s="563"/>
      <c r="DI6" s="564"/>
    </row>
    <row r="7" spans="1:119" ht="18.75" customHeight="1" x14ac:dyDescent="0.2">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346</v>
      </c>
      <c r="BO7" s="420"/>
      <c r="BP7" s="420"/>
      <c r="BQ7" s="420"/>
      <c r="BR7" s="420"/>
      <c r="BS7" s="420"/>
      <c r="BT7" s="420"/>
      <c r="BU7" s="421"/>
      <c r="BV7" s="419">
        <v>58279</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4629800</v>
      </c>
      <c r="CU7" s="420"/>
      <c r="CV7" s="420"/>
      <c r="CW7" s="420"/>
      <c r="CX7" s="420"/>
      <c r="CY7" s="420"/>
      <c r="CZ7" s="420"/>
      <c r="DA7" s="421"/>
      <c r="DB7" s="419">
        <v>4524296</v>
      </c>
      <c r="DC7" s="420"/>
      <c r="DD7" s="420"/>
      <c r="DE7" s="420"/>
      <c r="DF7" s="420"/>
      <c r="DG7" s="420"/>
      <c r="DH7" s="420"/>
      <c r="DI7" s="421"/>
    </row>
    <row r="8" spans="1:119" ht="18.75" customHeight="1" thickBot="1" x14ac:dyDescent="0.25">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104</v>
      </c>
      <c r="AV8" s="478"/>
      <c r="AW8" s="478"/>
      <c r="AX8" s="478"/>
      <c r="AY8" s="433" t="s">
        <v>105</v>
      </c>
      <c r="AZ8" s="434"/>
      <c r="BA8" s="434"/>
      <c r="BB8" s="434"/>
      <c r="BC8" s="434"/>
      <c r="BD8" s="434"/>
      <c r="BE8" s="434"/>
      <c r="BF8" s="434"/>
      <c r="BG8" s="434"/>
      <c r="BH8" s="434"/>
      <c r="BI8" s="434"/>
      <c r="BJ8" s="434"/>
      <c r="BK8" s="434"/>
      <c r="BL8" s="434"/>
      <c r="BM8" s="435"/>
      <c r="BN8" s="419">
        <v>107420</v>
      </c>
      <c r="BO8" s="420"/>
      <c r="BP8" s="420"/>
      <c r="BQ8" s="420"/>
      <c r="BR8" s="420"/>
      <c r="BS8" s="420"/>
      <c r="BT8" s="420"/>
      <c r="BU8" s="421"/>
      <c r="BV8" s="419">
        <v>363341</v>
      </c>
      <c r="BW8" s="420"/>
      <c r="BX8" s="420"/>
      <c r="BY8" s="420"/>
      <c r="BZ8" s="420"/>
      <c r="CA8" s="420"/>
      <c r="CB8" s="420"/>
      <c r="CC8" s="421"/>
      <c r="CD8" s="459" t="s">
        <v>106</v>
      </c>
      <c r="CE8" s="379"/>
      <c r="CF8" s="379"/>
      <c r="CG8" s="379"/>
      <c r="CH8" s="379"/>
      <c r="CI8" s="379"/>
      <c r="CJ8" s="379"/>
      <c r="CK8" s="379"/>
      <c r="CL8" s="379"/>
      <c r="CM8" s="379"/>
      <c r="CN8" s="379"/>
      <c r="CO8" s="379"/>
      <c r="CP8" s="379"/>
      <c r="CQ8" s="379"/>
      <c r="CR8" s="379"/>
      <c r="CS8" s="460"/>
      <c r="CT8" s="522">
        <v>0.53</v>
      </c>
      <c r="CU8" s="523"/>
      <c r="CV8" s="523"/>
      <c r="CW8" s="523"/>
      <c r="CX8" s="523"/>
      <c r="CY8" s="523"/>
      <c r="CZ8" s="523"/>
      <c r="DA8" s="524"/>
      <c r="DB8" s="522">
        <v>0.55000000000000004</v>
      </c>
      <c r="DC8" s="523"/>
      <c r="DD8" s="523"/>
      <c r="DE8" s="523"/>
      <c r="DF8" s="523"/>
      <c r="DG8" s="523"/>
      <c r="DH8" s="523"/>
      <c r="DI8" s="524"/>
    </row>
    <row r="9" spans="1:119" ht="18.75" customHeight="1" thickBot="1" x14ac:dyDescent="0.25">
      <c r="A9" s="181"/>
      <c r="B9" s="551" t="s">
        <v>107</v>
      </c>
      <c r="C9" s="552"/>
      <c r="D9" s="552"/>
      <c r="E9" s="552"/>
      <c r="F9" s="552"/>
      <c r="G9" s="552"/>
      <c r="H9" s="552"/>
      <c r="I9" s="552"/>
      <c r="J9" s="552"/>
      <c r="K9" s="470"/>
      <c r="L9" s="553" t="s">
        <v>108</v>
      </c>
      <c r="M9" s="554"/>
      <c r="N9" s="554"/>
      <c r="O9" s="554"/>
      <c r="P9" s="554"/>
      <c r="Q9" s="555"/>
      <c r="R9" s="556">
        <v>16567</v>
      </c>
      <c r="S9" s="557"/>
      <c r="T9" s="557"/>
      <c r="U9" s="557"/>
      <c r="V9" s="558"/>
      <c r="W9" s="488" t="s">
        <v>109</v>
      </c>
      <c r="X9" s="489"/>
      <c r="Y9" s="489"/>
      <c r="Z9" s="489"/>
      <c r="AA9" s="489"/>
      <c r="AB9" s="489"/>
      <c r="AC9" s="489"/>
      <c r="AD9" s="489"/>
      <c r="AE9" s="489"/>
      <c r="AF9" s="489"/>
      <c r="AG9" s="489"/>
      <c r="AH9" s="489"/>
      <c r="AI9" s="489"/>
      <c r="AJ9" s="489"/>
      <c r="AK9" s="489"/>
      <c r="AL9" s="559"/>
      <c r="AM9" s="476" t="s">
        <v>110</v>
      </c>
      <c r="AN9" s="376"/>
      <c r="AO9" s="376"/>
      <c r="AP9" s="376"/>
      <c r="AQ9" s="376"/>
      <c r="AR9" s="376"/>
      <c r="AS9" s="376"/>
      <c r="AT9" s="377"/>
      <c r="AU9" s="477" t="s">
        <v>90</v>
      </c>
      <c r="AV9" s="478"/>
      <c r="AW9" s="478"/>
      <c r="AX9" s="478"/>
      <c r="AY9" s="433" t="s">
        <v>111</v>
      </c>
      <c r="AZ9" s="434"/>
      <c r="BA9" s="434"/>
      <c r="BB9" s="434"/>
      <c r="BC9" s="434"/>
      <c r="BD9" s="434"/>
      <c r="BE9" s="434"/>
      <c r="BF9" s="434"/>
      <c r="BG9" s="434"/>
      <c r="BH9" s="434"/>
      <c r="BI9" s="434"/>
      <c r="BJ9" s="434"/>
      <c r="BK9" s="434"/>
      <c r="BL9" s="434"/>
      <c r="BM9" s="435"/>
      <c r="BN9" s="419">
        <v>-255921</v>
      </c>
      <c r="BO9" s="420"/>
      <c r="BP9" s="420"/>
      <c r="BQ9" s="420"/>
      <c r="BR9" s="420"/>
      <c r="BS9" s="420"/>
      <c r="BT9" s="420"/>
      <c r="BU9" s="421"/>
      <c r="BV9" s="419">
        <v>-184702</v>
      </c>
      <c r="BW9" s="420"/>
      <c r="BX9" s="420"/>
      <c r="BY9" s="420"/>
      <c r="BZ9" s="420"/>
      <c r="CA9" s="420"/>
      <c r="CB9" s="420"/>
      <c r="CC9" s="421"/>
      <c r="CD9" s="459" t="s">
        <v>112</v>
      </c>
      <c r="CE9" s="379"/>
      <c r="CF9" s="379"/>
      <c r="CG9" s="379"/>
      <c r="CH9" s="379"/>
      <c r="CI9" s="379"/>
      <c r="CJ9" s="379"/>
      <c r="CK9" s="379"/>
      <c r="CL9" s="379"/>
      <c r="CM9" s="379"/>
      <c r="CN9" s="379"/>
      <c r="CO9" s="379"/>
      <c r="CP9" s="379"/>
      <c r="CQ9" s="379"/>
      <c r="CR9" s="379"/>
      <c r="CS9" s="460"/>
      <c r="CT9" s="416">
        <v>12.4</v>
      </c>
      <c r="CU9" s="417"/>
      <c r="CV9" s="417"/>
      <c r="CW9" s="417"/>
      <c r="CX9" s="417"/>
      <c r="CY9" s="417"/>
      <c r="CZ9" s="417"/>
      <c r="DA9" s="418"/>
      <c r="DB9" s="416">
        <v>11.9</v>
      </c>
      <c r="DC9" s="417"/>
      <c r="DD9" s="417"/>
      <c r="DE9" s="417"/>
      <c r="DF9" s="417"/>
      <c r="DG9" s="417"/>
      <c r="DH9" s="417"/>
      <c r="DI9" s="418"/>
    </row>
    <row r="10" spans="1:119" ht="18.75" customHeight="1" thickBot="1" x14ac:dyDescent="0.25">
      <c r="A10" s="181"/>
      <c r="B10" s="551"/>
      <c r="C10" s="552"/>
      <c r="D10" s="552"/>
      <c r="E10" s="552"/>
      <c r="F10" s="552"/>
      <c r="G10" s="552"/>
      <c r="H10" s="552"/>
      <c r="I10" s="552"/>
      <c r="J10" s="552"/>
      <c r="K10" s="470"/>
      <c r="L10" s="375" t="s">
        <v>113</v>
      </c>
      <c r="M10" s="376"/>
      <c r="N10" s="376"/>
      <c r="O10" s="376"/>
      <c r="P10" s="376"/>
      <c r="Q10" s="377"/>
      <c r="R10" s="372">
        <v>17298</v>
      </c>
      <c r="S10" s="373"/>
      <c r="T10" s="373"/>
      <c r="U10" s="373"/>
      <c r="V10" s="432"/>
      <c r="W10" s="560"/>
      <c r="X10" s="370"/>
      <c r="Y10" s="370"/>
      <c r="Z10" s="370"/>
      <c r="AA10" s="370"/>
      <c r="AB10" s="370"/>
      <c r="AC10" s="370"/>
      <c r="AD10" s="370"/>
      <c r="AE10" s="370"/>
      <c r="AF10" s="370"/>
      <c r="AG10" s="370"/>
      <c r="AH10" s="370"/>
      <c r="AI10" s="370"/>
      <c r="AJ10" s="370"/>
      <c r="AK10" s="370"/>
      <c r="AL10" s="561"/>
      <c r="AM10" s="476" t="s">
        <v>114</v>
      </c>
      <c r="AN10" s="376"/>
      <c r="AO10" s="376"/>
      <c r="AP10" s="376"/>
      <c r="AQ10" s="376"/>
      <c r="AR10" s="376"/>
      <c r="AS10" s="376"/>
      <c r="AT10" s="377"/>
      <c r="AU10" s="477" t="s">
        <v>90</v>
      </c>
      <c r="AV10" s="478"/>
      <c r="AW10" s="478"/>
      <c r="AX10" s="478"/>
      <c r="AY10" s="433" t="s">
        <v>115</v>
      </c>
      <c r="AZ10" s="434"/>
      <c r="BA10" s="434"/>
      <c r="BB10" s="434"/>
      <c r="BC10" s="434"/>
      <c r="BD10" s="434"/>
      <c r="BE10" s="434"/>
      <c r="BF10" s="434"/>
      <c r="BG10" s="434"/>
      <c r="BH10" s="434"/>
      <c r="BI10" s="434"/>
      <c r="BJ10" s="434"/>
      <c r="BK10" s="434"/>
      <c r="BL10" s="434"/>
      <c r="BM10" s="435"/>
      <c r="BN10" s="419">
        <v>447070</v>
      </c>
      <c r="BO10" s="420"/>
      <c r="BP10" s="420"/>
      <c r="BQ10" s="420"/>
      <c r="BR10" s="420"/>
      <c r="BS10" s="420"/>
      <c r="BT10" s="420"/>
      <c r="BU10" s="421"/>
      <c r="BV10" s="419">
        <v>613952</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90</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2">
      <c r="A12" s="181"/>
      <c r="B12" s="525" t="s">
        <v>123</v>
      </c>
      <c r="C12" s="526"/>
      <c r="D12" s="526"/>
      <c r="E12" s="526"/>
      <c r="F12" s="526"/>
      <c r="G12" s="526"/>
      <c r="H12" s="526"/>
      <c r="I12" s="526"/>
      <c r="J12" s="526"/>
      <c r="K12" s="527"/>
      <c r="L12" s="534" t="s">
        <v>124</v>
      </c>
      <c r="M12" s="535"/>
      <c r="N12" s="535"/>
      <c r="O12" s="535"/>
      <c r="P12" s="535"/>
      <c r="Q12" s="536"/>
      <c r="R12" s="537">
        <v>16573</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2">
      <c r="A13" s="181"/>
      <c r="B13" s="528"/>
      <c r="C13" s="529"/>
      <c r="D13" s="529"/>
      <c r="E13" s="529"/>
      <c r="F13" s="529"/>
      <c r="G13" s="529"/>
      <c r="H13" s="529"/>
      <c r="I13" s="529"/>
      <c r="J13" s="529"/>
      <c r="K13" s="530"/>
      <c r="L13" s="190"/>
      <c r="M13" s="503" t="s">
        <v>130</v>
      </c>
      <c r="N13" s="504"/>
      <c r="O13" s="504"/>
      <c r="P13" s="504"/>
      <c r="Q13" s="505"/>
      <c r="R13" s="506">
        <v>15999</v>
      </c>
      <c r="S13" s="507"/>
      <c r="T13" s="507"/>
      <c r="U13" s="507"/>
      <c r="V13" s="508"/>
      <c r="W13" s="509" t="s">
        <v>131</v>
      </c>
      <c r="X13" s="405"/>
      <c r="Y13" s="405"/>
      <c r="Z13" s="405"/>
      <c r="AA13" s="405"/>
      <c r="AB13" s="406"/>
      <c r="AC13" s="372">
        <v>43</v>
      </c>
      <c r="AD13" s="373"/>
      <c r="AE13" s="373"/>
      <c r="AF13" s="373"/>
      <c r="AG13" s="374"/>
      <c r="AH13" s="372">
        <v>42</v>
      </c>
      <c r="AI13" s="373"/>
      <c r="AJ13" s="373"/>
      <c r="AK13" s="373"/>
      <c r="AL13" s="432"/>
      <c r="AM13" s="476" t="s">
        <v>132</v>
      </c>
      <c r="AN13" s="376"/>
      <c r="AO13" s="376"/>
      <c r="AP13" s="376"/>
      <c r="AQ13" s="376"/>
      <c r="AR13" s="376"/>
      <c r="AS13" s="376"/>
      <c r="AT13" s="377"/>
      <c r="AU13" s="477" t="s">
        <v>104</v>
      </c>
      <c r="AV13" s="478"/>
      <c r="AW13" s="478"/>
      <c r="AX13" s="478"/>
      <c r="AY13" s="433" t="s">
        <v>133</v>
      </c>
      <c r="AZ13" s="434"/>
      <c r="BA13" s="434"/>
      <c r="BB13" s="434"/>
      <c r="BC13" s="434"/>
      <c r="BD13" s="434"/>
      <c r="BE13" s="434"/>
      <c r="BF13" s="434"/>
      <c r="BG13" s="434"/>
      <c r="BH13" s="434"/>
      <c r="BI13" s="434"/>
      <c r="BJ13" s="434"/>
      <c r="BK13" s="434"/>
      <c r="BL13" s="434"/>
      <c r="BM13" s="435"/>
      <c r="BN13" s="419">
        <v>191149</v>
      </c>
      <c r="BO13" s="420"/>
      <c r="BP13" s="420"/>
      <c r="BQ13" s="420"/>
      <c r="BR13" s="420"/>
      <c r="BS13" s="420"/>
      <c r="BT13" s="420"/>
      <c r="BU13" s="421"/>
      <c r="BV13" s="419">
        <v>429250</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5.6</v>
      </c>
      <c r="CU13" s="417"/>
      <c r="CV13" s="417"/>
      <c r="CW13" s="417"/>
      <c r="CX13" s="417"/>
      <c r="CY13" s="417"/>
      <c r="CZ13" s="417"/>
      <c r="DA13" s="418"/>
      <c r="DB13" s="416">
        <v>6.1</v>
      </c>
      <c r="DC13" s="417"/>
      <c r="DD13" s="417"/>
      <c r="DE13" s="417"/>
      <c r="DF13" s="417"/>
      <c r="DG13" s="417"/>
      <c r="DH13" s="417"/>
      <c r="DI13" s="418"/>
    </row>
    <row r="14" spans="1:119" ht="18.75" customHeight="1" thickBot="1" x14ac:dyDescent="0.25">
      <c r="A14" s="181"/>
      <c r="B14" s="528"/>
      <c r="C14" s="529"/>
      <c r="D14" s="529"/>
      <c r="E14" s="529"/>
      <c r="F14" s="529"/>
      <c r="G14" s="529"/>
      <c r="H14" s="529"/>
      <c r="I14" s="529"/>
      <c r="J14" s="529"/>
      <c r="K14" s="530"/>
      <c r="L14" s="493" t="s">
        <v>135</v>
      </c>
      <c r="M14" s="546"/>
      <c r="N14" s="546"/>
      <c r="O14" s="546"/>
      <c r="P14" s="546"/>
      <c r="Q14" s="547"/>
      <c r="R14" s="506">
        <v>16675</v>
      </c>
      <c r="S14" s="507"/>
      <c r="T14" s="507"/>
      <c r="U14" s="507"/>
      <c r="V14" s="508"/>
      <c r="W14" s="510"/>
      <c r="X14" s="408"/>
      <c r="Y14" s="408"/>
      <c r="Z14" s="408"/>
      <c r="AA14" s="408"/>
      <c r="AB14" s="409"/>
      <c r="AC14" s="499">
        <v>0.6</v>
      </c>
      <c r="AD14" s="500"/>
      <c r="AE14" s="500"/>
      <c r="AF14" s="500"/>
      <c r="AG14" s="501"/>
      <c r="AH14" s="499">
        <v>0.6</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v>18</v>
      </c>
      <c r="CU14" s="517"/>
      <c r="CV14" s="517"/>
      <c r="CW14" s="517"/>
      <c r="CX14" s="517"/>
      <c r="CY14" s="517"/>
      <c r="CZ14" s="517"/>
      <c r="DA14" s="518"/>
      <c r="DB14" s="516">
        <v>21.1</v>
      </c>
      <c r="DC14" s="517"/>
      <c r="DD14" s="517"/>
      <c r="DE14" s="517"/>
      <c r="DF14" s="517"/>
      <c r="DG14" s="517"/>
      <c r="DH14" s="517"/>
      <c r="DI14" s="518"/>
    </row>
    <row r="15" spans="1:119" ht="18.75" customHeight="1" x14ac:dyDescent="0.2">
      <c r="A15" s="181"/>
      <c r="B15" s="528"/>
      <c r="C15" s="529"/>
      <c r="D15" s="529"/>
      <c r="E15" s="529"/>
      <c r="F15" s="529"/>
      <c r="G15" s="529"/>
      <c r="H15" s="529"/>
      <c r="I15" s="529"/>
      <c r="J15" s="529"/>
      <c r="K15" s="530"/>
      <c r="L15" s="190"/>
      <c r="M15" s="503" t="s">
        <v>130</v>
      </c>
      <c r="N15" s="504"/>
      <c r="O15" s="504"/>
      <c r="P15" s="504"/>
      <c r="Q15" s="505"/>
      <c r="R15" s="506">
        <v>16138</v>
      </c>
      <c r="S15" s="507"/>
      <c r="T15" s="507"/>
      <c r="U15" s="507"/>
      <c r="V15" s="508"/>
      <c r="W15" s="509" t="s">
        <v>137</v>
      </c>
      <c r="X15" s="405"/>
      <c r="Y15" s="405"/>
      <c r="Z15" s="405"/>
      <c r="AA15" s="405"/>
      <c r="AB15" s="406"/>
      <c r="AC15" s="372">
        <v>1811</v>
      </c>
      <c r="AD15" s="373"/>
      <c r="AE15" s="373"/>
      <c r="AF15" s="373"/>
      <c r="AG15" s="374"/>
      <c r="AH15" s="372">
        <v>2010</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2140112</v>
      </c>
      <c r="BO15" s="449"/>
      <c r="BP15" s="449"/>
      <c r="BQ15" s="449"/>
      <c r="BR15" s="449"/>
      <c r="BS15" s="449"/>
      <c r="BT15" s="449"/>
      <c r="BU15" s="450"/>
      <c r="BV15" s="448">
        <v>2096820</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26.3</v>
      </c>
      <c r="AD16" s="500"/>
      <c r="AE16" s="500"/>
      <c r="AF16" s="500"/>
      <c r="AG16" s="501"/>
      <c r="AH16" s="499">
        <v>29</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4015289</v>
      </c>
      <c r="BO16" s="420"/>
      <c r="BP16" s="420"/>
      <c r="BQ16" s="420"/>
      <c r="BR16" s="420"/>
      <c r="BS16" s="420"/>
      <c r="BT16" s="420"/>
      <c r="BU16" s="421"/>
      <c r="BV16" s="419">
        <v>3875998</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5">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5020</v>
      </c>
      <c r="AD17" s="373"/>
      <c r="AE17" s="373"/>
      <c r="AF17" s="373"/>
      <c r="AG17" s="374"/>
      <c r="AH17" s="372">
        <v>4891</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2714381</v>
      </c>
      <c r="BO17" s="420"/>
      <c r="BP17" s="420"/>
      <c r="BQ17" s="420"/>
      <c r="BR17" s="420"/>
      <c r="BS17" s="420"/>
      <c r="BT17" s="420"/>
      <c r="BU17" s="421"/>
      <c r="BV17" s="419">
        <v>2664051</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5">
      <c r="A18" s="181"/>
      <c r="B18" s="469" t="s">
        <v>147</v>
      </c>
      <c r="C18" s="470"/>
      <c r="D18" s="470"/>
      <c r="E18" s="471"/>
      <c r="F18" s="471"/>
      <c r="G18" s="471"/>
      <c r="H18" s="471"/>
      <c r="I18" s="471"/>
      <c r="J18" s="471"/>
      <c r="K18" s="471"/>
      <c r="L18" s="472">
        <v>3.97</v>
      </c>
      <c r="M18" s="472"/>
      <c r="N18" s="472"/>
      <c r="O18" s="472"/>
      <c r="P18" s="472"/>
      <c r="Q18" s="472"/>
      <c r="R18" s="473"/>
      <c r="S18" s="473"/>
      <c r="T18" s="473"/>
      <c r="U18" s="473"/>
      <c r="V18" s="474"/>
      <c r="W18" s="490"/>
      <c r="X18" s="491"/>
      <c r="Y18" s="491"/>
      <c r="Z18" s="491"/>
      <c r="AA18" s="491"/>
      <c r="AB18" s="515"/>
      <c r="AC18" s="389">
        <v>73</v>
      </c>
      <c r="AD18" s="390"/>
      <c r="AE18" s="390"/>
      <c r="AF18" s="390"/>
      <c r="AG18" s="475"/>
      <c r="AH18" s="389">
        <v>70.400000000000006</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4683991</v>
      </c>
      <c r="BO18" s="420"/>
      <c r="BP18" s="420"/>
      <c r="BQ18" s="420"/>
      <c r="BR18" s="420"/>
      <c r="BS18" s="420"/>
      <c r="BT18" s="420"/>
      <c r="BU18" s="421"/>
      <c r="BV18" s="419">
        <v>4562185</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5">
      <c r="A19" s="181"/>
      <c r="B19" s="469" t="s">
        <v>149</v>
      </c>
      <c r="C19" s="470"/>
      <c r="D19" s="470"/>
      <c r="E19" s="471"/>
      <c r="F19" s="471"/>
      <c r="G19" s="471"/>
      <c r="H19" s="471"/>
      <c r="I19" s="471"/>
      <c r="J19" s="471"/>
      <c r="K19" s="471"/>
      <c r="L19" s="479">
        <v>4173</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5942299</v>
      </c>
      <c r="BO19" s="420"/>
      <c r="BP19" s="420"/>
      <c r="BQ19" s="420"/>
      <c r="BR19" s="420"/>
      <c r="BS19" s="420"/>
      <c r="BT19" s="420"/>
      <c r="BU19" s="421"/>
      <c r="BV19" s="419">
        <v>6025399</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5">
      <c r="A20" s="181"/>
      <c r="B20" s="469" t="s">
        <v>151</v>
      </c>
      <c r="C20" s="470"/>
      <c r="D20" s="470"/>
      <c r="E20" s="471"/>
      <c r="F20" s="471"/>
      <c r="G20" s="471"/>
      <c r="H20" s="471"/>
      <c r="I20" s="471"/>
      <c r="J20" s="471"/>
      <c r="K20" s="471"/>
      <c r="L20" s="479">
        <v>6749</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5">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2">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7297970</v>
      </c>
      <c r="BO22" s="449"/>
      <c r="BP22" s="449"/>
      <c r="BQ22" s="449"/>
      <c r="BR22" s="449"/>
      <c r="BS22" s="449"/>
      <c r="BT22" s="449"/>
      <c r="BU22" s="450"/>
      <c r="BV22" s="448">
        <v>7221448</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2">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4818239</v>
      </c>
      <c r="BO23" s="420"/>
      <c r="BP23" s="420"/>
      <c r="BQ23" s="420"/>
      <c r="BR23" s="420"/>
      <c r="BS23" s="420"/>
      <c r="BT23" s="420"/>
      <c r="BU23" s="421"/>
      <c r="BV23" s="419">
        <v>4604207</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5">
      <c r="A24" s="181"/>
      <c r="B24" s="398"/>
      <c r="C24" s="399"/>
      <c r="D24" s="400"/>
      <c r="E24" s="375" t="s">
        <v>161</v>
      </c>
      <c r="F24" s="376"/>
      <c r="G24" s="376"/>
      <c r="H24" s="376"/>
      <c r="I24" s="376"/>
      <c r="J24" s="376"/>
      <c r="K24" s="377"/>
      <c r="L24" s="372">
        <v>1</v>
      </c>
      <c r="M24" s="373"/>
      <c r="N24" s="373"/>
      <c r="O24" s="373"/>
      <c r="P24" s="374"/>
      <c r="Q24" s="372">
        <v>6480</v>
      </c>
      <c r="R24" s="373"/>
      <c r="S24" s="373"/>
      <c r="T24" s="373"/>
      <c r="U24" s="373"/>
      <c r="V24" s="374"/>
      <c r="W24" s="462"/>
      <c r="X24" s="399"/>
      <c r="Y24" s="400"/>
      <c r="Z24" s="375" t="s">
        <v>162</v>
      </c>
      <c r="AA24" s="376"/>
      <c r="AB24" s="376"/>
      <c r="AC24" s="376"/>
      <c r="AD24" s="376"/>
      <c r="AE24" s="376"/>
      <c r="AF24" s="376"/>
      <c r="AG24" s="377"/>
      <c r="AH24" s="372">
        <v>164</v>
      </c>
      <c r="AI24" s="373"/>
      <c r="AJ24" s="373"/>
      <c r="AK24" s="373"/>
      <c r="AL24" s="374"/>
      <c r="AM24" s="372">
        <v>485932</v>
      </c>
      <c r="AN24" s="373"/>
      <c r="AO24" s="373"/>
      <c r="AP24" s="373"/>
      <c r="AQ24" s="373"/>
      <c r="AR24" s="374"/>
      <c r="AS24" s="372">
        <v>2963</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4307531</v>
      </c>
      <c r="BO24" s="420"/>
      <c r="BP24" s="420"/>
      <c r="BQ24" s="420"/>
      <c r="BR24" s="420"/>
      <c r="BS24" s="420"/>
      <c r="BT24" s="420"/>
      <c r="BU24" s="421"/>
      <c r="BV24" s="419">
        <v>3957143</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2">
      <c r="A25" s="181"/>
      <c r="B25" s="398"/>
      <c r="C25" s="399"/>
      <c r="D25" s="400"/>
      <c r="E25" s="375" t="s">
        <v>164</v>
      </c>
      <c r="F25" s="376"/>
      <c r="G25" s="376"/>
      <c r="H25" s="376"/>
      <c r="I25" s="376"/>
      <c r="J25" s="376"/>
      <c r="K25" s="377"/>
      <c r="L25" s="372">
        <v>1</v>
      </c>
      <c r="M25" s="373"/>
      <c r="N25" s="373"/>
      <c r="O25" s="373"/>
      <c r="P25" s="374"/>
      <c r="Q25" s="372">
        <v>6030</v>
      </c>
      <c r="R25" s="373"/>
      <c r="S25" s="373"/>
      <c r="T25" s="373"/>
      <c r="U25" s="373"/>
      <c r="V25" s="374"/>
      <c r="W25" s="462"/>
      <c r="X25" s="399"/>
      <c r="Y25" s="400"/>
      <c r="Z25" s="375" t="s">
        <v>165</v>
      </c>
      <c r="AA25" s="376"/>
      <c r="AB25" s="376"/>
      <c r="AC25" s="376"/>
      <c r="AD25" s="376"/>
      <c r="AE25" s="376"/>
      <c r="AF25" s="376"/>
      <c r="AG25" s="377"/>
      <c r="AH25" s="372">
        <v>38</v>
      </c>
      <c r="AI25" s="373"/>
      <c r="AJ25" s="373"/>
      <c r="AK25" s="373"/>
      <c r="AL25" s="374"/>
      <c r="AM25" s="372">
        <v>107426</v>
      </c>
      <c r="AN25" s="373"/>
      <c r="AO25" s="373"/>
      <c r="AP25" s="373"/>
      <c r="AQ25" s="373"/>
      <c r="AR25" s="374"/>
      <c r="AS25" s="372">
        <v>2827</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495653</v>
      </c>
      <c r="BO25" s="449"/>
      <c r="BP25" s="449"/>
      <c r="BQ25" s="449"/>
      <c r="BR25" s="449"/>
      <c r="BS25" s="449"/>
      <c r="BT25" s="449"/>
      <c r="BU25" s="450"/>
      <c r="BV25" s="448">
        <v>622947</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2">
      <c r="A26" s="181"/>
      <c r="B26" s="398"/>
      <c r="C26" s="399"/>
      <c r="D26" s="400"/>
      <c r="E26" s="375" t="s">
        <v>167</v>
      </c>
      <c r="F26" s="376"/>
      <c r="G26" s="376"/>
      <c r="H26" s="376"/>
      <c r="I26" s="376"/>
      <c r="J26" s="376"/>
      <c r="K26" s="377"/>
      <c r="L26" s="372">
        <v>1</v>
      </c>
      <c r="M26" s="373"/>
      <c r="N26" s="373"/>
      <c r="O26" s="373"/>
      <c r="P26" s="374"/>
      <c r="Q26" s="372">
        <v>5580</v>
      </c>
      <c r="R26" s="373"/>
      <c r="S26" s="373"/>
      <c r="T26" s="373"/>
      <c r="U26" s="373"/>
      <c r="V26" s="374"/>
      <c r="W26" s="462"/>
      <c r="X26" s="399"/>
      <c r="Y26" s="400"/>
      <c r="Z26" s="375" t="s">
        <v>168</v>
      </c>
      <c r="AA26" s="430"/>
      <c r="AB26" s="430"/>
      <c r="AC26" s="430"/>
      <c r="AD26" s="430"/>
      <c r="AE26" s="430"/>
      <c r="AF26" s="430"/>
      <c r="AG26" s="431"/>
      <c r="AH26" s="372" t="s">
        <v>122</v>
      </c>
      <c r="AI26" s="373"/>
      <c r="AJ26" s="373"/>
      <c r="AK26" s="373"/>
      <c r="AL26" s="374"/>
      <c r="AM26" s="372" t="s">
        <v>122</v>
      </c>
      <c r="AN26" s="373"/>
      <c r="AO26" s="373"/>
      <c r="AP26" s="373"/>
      <c r="AQ26" s="373"/>
      <c r="AR26" s="374"/>
      <c r="AS26" s="372" t="s">
        <v>122</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5">
      <c r="A27" s="181"/>
      <c r="B27" s="398"/>
      <c r="C27" s="399"/>
      <c r="D27" s="400"/>
      <c r="E27" s="375" t="s">
        <v>170</v>
      </c>
      <c r="F27" s="376"/>
      <c r="G27" s="376"/>
      <c r="H27" s="376"/>
      <c r="I27" s="376"/>
      <c r="J27" s="376"/>
      <c r="K27" s="377"/>
      <c r="L27" s="372">
        <v>1</v>
      </c>
      <c r="M27" s="373"/>
      <c r="N27" s="373"/>
      <c r="O27" s="373"/>
      <c r="P27" s="374"/>
      <c r="Q27" s="372">
        <v>3300</v>
      </c>
      <c r="R27" s="373"/>
      <c r="S27" s="373"/>
      <c r="T27" s="373"/>
      <c r="U27" s="373"/>
      <c r="V27" s="374"/>
      <c r="W27" s="462"/>
      <c r="X27" s="399"/>
      <c r="Y27" s="400"/>
      <c r="Z27" s="375" t="s">
        <v>171</v>
      </c>
      <c r="AA27" s="376"/>
      <c r="AB27" s="376"/>
      <c r="AC27" s="376"/>
      <c r="AD27" s="376"/>
      <c r="AE27" s="376"/>
      <c r="AF27" s="376"/>
      <c r="AG27" s="377"/>
      <c r="AH27" s="372">
        <v>3</v>
      </c>
      <c r="AI27" s="373"/>
      <c r="AJ27" s="373"/>
      <c r="AK27" s="373"/>
      <c r="AL27" s="374"/>
      <c r="AM27" s="372">
        <v>12138</v>
      </c>
      <c r="AN27" s="373"/>
      <c r="AO27" s="373"/>
      <c r="AP27" s="373"/>
      <c r="AQ27" s="373"/>
      <c r="AR27" s="374"/>
      <c r="AS27" s="372">
        <v>4046</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t="s">
        <v>122</v>
      </c>
      <c r="BO27" s="454"/>
      <c r="BP27" s="454"/>
      <c r="BQ27" s="454"/>
      <c r="BR27" s="454"/>
      <c r="BS27" s="454"/>
      <c r="BT27" s="454"/>
      <c r="BU27" s="455"/>
      <c r="BV27" s="453" t="s">
        <v>122</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2">
      <c r="A28" s="181"/>
      <c r="B28" s="398"/>
      <c r="C28" s="399"/>
      <c r="D28" s="400"/>
      <c r="E28" s="375" t="s">
        <v>173</v>
      </c>
      <c r="F28" s="376"/>
      <c r="G28" s="376"/>
      <c r="H28" s="376"/>
      <c r="I28" s="376"/>
      <c r="J28" s="376"/>
      <c r="K28" s="377"/>
      <c r="L28" s="372">
        <v>1</v>
      </c>
      <c r="M28" s="373"/>
      <c r="N28" s="373"/>
      <c r="O28" s="373"/>
      <c r="P28" s="374"/>
      <c r="Q28" s="372">
        <v>3000</v>
      </c>
      <c r="R28" s="373"/>
      <c r="S28" s="373"/>
      <c r="T28" s="373"/>
      <c r="U28" s="373"/>
      <c r="V28" s="374"/>
      <c r="W28" s="462"/>
      <c r="X28" s="399"/>
      <c r="Y28" s="400"/>
      <c r="Z28" s="375" t="s">
        <v>174</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1716565</v>
      </c>
      <c r="BO28" s="449"/>
      <c r="BP28" s="449"/>
      <c r="BQ28" s="449"/>
      <c r="BR28" s="449"/>
      <c r="BS28" s="449"/>
      <c r="BT28" s="449"/>
      <c r="BU28" s="450"/>
      <c r="BV28" s="448">
        <v>1269495</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2">
      <c r="A29" s="181"/>
      <c r="B29" s="398"/>
      <c r="C29" s="399"/>
      <c r="D29" s="400"/>
      <c r="E29" s="375" t="s">
        <v>176</v>
      </c>
      <c r="F29" s="376"/>
      <c r="G29" s="376"/>
      <c r="H29" s="376"/>
      <c r="I29" s="376"/>
      <c r="J29" s="376"/>
      <c r="K29" s="377"/>
      <c r="L29" s="372">
        <v>10</v>
      </c>
      <c r="M29" s="373"/>
      <c r="N29" s="373"/>
      <c r="O29" s="373"/>
      <c r="P29" s="374"/>
      <c r="Q29" s="372">
        <v>2900</v>
      </c>
      <c r="R29" s="373"/>
      <c r="S29" s="373"/>
      <c r="T29" s="373"/>
      <c r="U29" s="373"/>
      <c r="V29" s="374"/>
      <c r="W29" s="463"/>
      <c r="X29" s="464"/>
      <c r="Y29" s="465"/>
      <c r="Z29" s="375" t="s">
        <v>177</v>
      </c>
      <c r="AA29" s="376"/>
      <c r="AB29" s="376"/>
      <c r="AC29" s="376"/>
      <c r="AD29" s="376"/>
      <c r="AE29" s="376"/>
      <c r="AF29" s="376"/>
      <c r="AG29" s="377"/>
      <c r="AH29" s="372">
        <v>167</v>
      </c>
      <c r="AI29" s="373"/>
      <c r="AJ29" s="373"/>
      <c r="AK29" s="373"/>
      <c r="AL29" s="374"/>
      <c r="AM29" s="372">
        <v>498070</v>
      </c>
      <c r="AN29" s="373"/>
      <c r="AO29" s="373"/>
      <c r="AP29" s="373"/>
      <c r="AQ29" s="373"/>
      <c r="AR29" s="374"/>
      <c r="AS29" s="372">
        <v>2982</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t="s">
        <v>122</v>
      </c>
      <c r="BO29" s="420"/>
      <c r="BP29" s="420"/>
      <c r="BQ29" s="420"/>
      <c r="BR29" s="420"/>
      <c r="BS29" s="420"/>
      <c r="BT29" s="420"/>
      <c r="BU29" s="421"/>
      <c r="BV29" s="419" t="s">
        <v>122</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5">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101.5</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377698</v>
      </c>
      <c r="BO30" s="454"/>
      <c r="BP30" s="454"/>
      <c r="BQ30" s="454"/>
      <c r="BR30" s="454"/>
      <c r="BS30" s="454"/>
      <c r="BT30" s="454"/>
      <c r="BU30" s="455"/>
      <c r="BV30" s="453">
        <v>431346</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2">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2">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国民健康保険事業勘定特別会計</v>
      </c>
      <c r="X34" s="368"/>
      <c r="Y34" s="368"/>
      <c r="Z34" s="368"/>
      <c r="AA34" s="368"/>
      <c r="AB34" s="368"/>
      <c r="AC34" s="368"/>
      <c r="AD34" s="368"/>
      <c r="AE34" s="368"/>
      <c r="AF34" s="368"/>
      <c r="AG34" s="368"/>
      <c r="AH34" s="368"/>
      <c r="AI34" s="368"/>
      <c r="AJ34" s="368"/>
      <c r="AK34" s="368"/>
      <c r="AL34" s="181"/>
      <c r="AM34" s="367">
        <f>IF(AO34="","",MAX(C34:D43,U34:V43)+1)</f>
        <v>5</v>
      </c>
      <c r="AN34" s="367"/>
      <c r="AO34" s="368" t="str">
        <f>IF('各会計、関係団体の財政状況及び健全化判断比率'!B31="","",'各会計、関係団体の財政状況及び健全化判断比率'!B31)</f>
        <v>下水道事業会計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6</v>
      </c>
      <c r="BX34" s="367"/>
      <c r="BY34" s="368" t="str">
        <f>IF('各会計、関係団体の財政状況及び健全化判断比率'!B68="","",'各会計、関係団体の財政状況及び健全化判断比率'!B68)</f>
        <v>大阪府後期高齢者医療広域連合
（一般会計）</v>
      </c>
      <c r="BZ34" s="368"/>
      <c r="CA34" s="368"/>
      <c r="CB34" s="368"/>
      <c r="CC34" s="368"/>
      <c r="CD34" s="368"/>
      <c r="CE34" s="368"/>
      <c r="CF34" s="368"/>
      <c r="CG34" s="368"/>
      <c r="CH34" s="368"/>
      <c r="CI34" s="368"/>
      <c r="CJ34" s="368"/>
      <c r="CK34" s="368"/>
      <c r="CL34" s="368"/>
      <c r="CM34" s="368"/>
      <c r="CN34" s="181"/>
      <c r="CO34" s="367" t="str">
        <f>IF(CQ34="","",MAX(C34:D43,U34:V43,AM34:AN43,BE34:BF43,BW34:BX43)+1)</f>
        <v/>
      </c>
      <c r="CP34" s="367"/>
      <c r="CQ34" s="368" t="str">
        <f>IF('各会計、関係団体の財政状況及び健全化判断比率'!BS7="","",'各会計、関係団体の財政状況及び健全化判断比率'!BS7)</f>
        <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2">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7</v>
      </c>
      <c r="BX35" s="367"/>
      <c r="BY35" s="368" t="str">
        <f>IF('各会計、関係団体の財政状況及び健全化判断比率'!B69="","",'各会計、関係団体の財政状況及び健全化判断比率'!B69)</f>
        <v>大阪府後期高齢者医療広域連合
（後期高齢者医療特別会計）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2">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8</v>
      </c>
      <c r="BX36" s="367"/>
      <c r="BY36" s="368" t="str">
        <f>IF('各会計、関係団体の財政状況及び健全化判断比率'!B70="","",'各会計、関係団体の財政状況及び健全化判断比率'!B70)</f>
        <v>大阪広域水道企業団水道事業会計（水道用水供給事業）</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2">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9</v>
      </c>
      <c r="BX37" s="367"/>
      <c r="BY37" s="368" t="str">
        <f>IF('各会計、関係団体の財政状況及び健全化判断比率'!B71="","",'各会計、関係団体の財政状況及び健全化判断比率'!B71)</f>
        <v>大阪広域水道企業団水道事業会計（市町村域水道事業）</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10</v>
      </c>
      <c r="BX38" s="367"/>
      <c r="BY38" s="368" t="str">
        <f>IF('各会計、関係団体の財政状況及び健全化判断比率'!B72="","",'各会計、関係団体の財政状況及び健全化判断比率'!B72)</f>
        <v>大阪広域水道企業団（工業用水道事業会計）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t="str">
        <f t="shared" si="2"/>
        <v/>
      </c>
      <c r="BX39" s="367"/>
      <c r="BY39" s="368" t="str">
        <f>IF('各会計、関係団体の財政状況及び健全化判断比率'!B73="","",'各会計、関係団体の財政状況及び健全化判断比率'!B73)</f>
        <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wOjpJYKaZs1bhf1kH47WYUNyKp9gLBehNvyTdWghEW5QUtzyfrjOiqYgAsSwbPE2gTJ+bROyxzDvvTxHqLLFQg==" saltValue="kptbeNRUV69avXLdVtxhB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2">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3" t="s">
        <v>205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2">
      <c r="B4" s="673" t="s">
        <v>1</v>
      </c>
      <c r="C4" s="674"/>
      <c r="D4" s="674"/>
      <c r="E4" s="674"/>
      <c r="F4" s="674"/>
      <c r="G4" s="674"/>
      <c r="H4" s="674"/>
      <c r="I4" s="674"/>
      <c r="J4" s="674"/>
      <c r="K4" s="674"/>
      <c r="L4" s="674"/>
      <c r="M4" s="674"/>
      <c r="N4" s="674"/>
      <c r="O4" s="674"/>
      <c r="P4" s="674"/>
      <c r="Q4" s="675"/>
      <c r="R4" s="673" t="s">
        <v>208</v>
      </c>
      <c r="S4" s="674"/>
      <c r="T4" s="674"/>
      <c r="U4" s="674"/>
      <c r="V4" s="674"/>
      <c r="W4" s="674"/>
      <c r="X4" s="674"/>
      <c r="Y4" s="675"/>
      <c r="Z4" s="673" t="s">
        <v>209</v>
      </c>
      <c r="AA4" s="674"/>
      <c r="AB4" s="674"/>
      <c r="AC4" s="675"/>
      <c r="AD4" s="673" t="s">
        <v>210</v>
      </c>
      <c r="AE4" s="674"/>
      <c r="AF4" s="674"/>
      <c r="AG4" s="674"/>
      <c r="AH4" s="674"/>
      <c r="AI4" s="674"/>
      <c r="AJ4" s="674"/>
      <c r="AK4" s="675"/>
      <c r="AL4" s="673" t="s">
        <v>209</v>
      </c>
      <c r="AM4" s="674"/>
      <c r="AN4" s="674"/>
      <c r="AO4" s="675"/>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3" t="s">
        <v>214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2">
      <c r="B5" s="679" t="s">
        <v>215</v>
      </c>
      <c r="C5" s="680"/>
      <c r="D5" s="680"/>
      <c r="E5" s="680"/>
      <c r="F5" s="680"/>
      <c r="G5" s="680"/>
      <c r="H5" s="680"/>
      <c r="I5" s="680"/>
      <c r="J5" s="680"/>
      <c r="K5" s="680"/>
      <c r="L5" s="680"/>
      <c r="M5" s="680"/>
      <c r="N5" s="680"/>
      <c r="O5" s="680"/>
      <c r="P5" s="680"/>
      <c r="Q5" s="681"/>
      <c r="R5" s="676">
        <v>2442793</v>
      </c>
      <c r="S5" s="677"/>
      <c r="T5" s="677"/>
      <c r="U5" s="677"/>
      <c r="V5" s="677"/>
      <c r="W5" s="677"/>
      <c r="X5" s="677"/>
      <c r="Y5" s="702"/>
      <c r="Z5" s="715">
        <v>28</v>
      </c>
      <c r="AA5" s="715"/>
      <c r="AB5" s="715"/>
      <c r="AC5" s="715"/>
      <c r="AD5" s="716">
        <v>2215324</v>
      </c>
      <c r="AE5" s="716"/>
      <c r="AF5" s="716"/>
      <c r="AG5" s="716"/>
      <c r="AH5" s="716"/>
      <c r="AI5" s="716"/>
      <c r="AJ5" s="716"/>
      <c r="AK5" s="716"/>
      <c r="AL5" s="703">
        <v>47.6</v>
      </c>
      <c r="AM5" s="685"/>
      <c r="AN5" s="685"/>
      <c r="AO5" s="704"/>
      <c r="AP5" s="679" t="s">
        <v>216</v>
      </c>
      <c r="AQ5" s="680"/>
      <c r="AR5" s="680"/>
      <c r="AS5" s="680"/>
      <c r="AT5" s="680"/>
      <c r="AU5" s="680"/>
      <c r="AV5" s="680"/>
      <c r="AW5" s="680"/>
      <c r="AX5" s="680"/>
      <c r="AY5" s="680"/>
      <c r="AZ5" s="680"/>
      <c r="BA5" s="680"/>
      <c r="BB5" s="680"/>
      <c r="BC5" s="680"/>
      <c r="BD5" s="680"/>
      <c r="BE5" s="680"/>
      <c r="BF5" s="681"/>
      <c r="BG5" s="621">
        <v>2215324</v>
      </c>
      <c r="BH5" s="622"/>
      <c r="BI5" s="622"/>
      <c r="BJ5" s="622"/>
      <c r="BK5" s="622"/>
      <c r="BL5" s="622"/>
      <c r="BM5" s="622"/>
      <c r="BN5" s="623"/>
      <c r="BO5" s="659">
        <v>90.7</v>
      </c>
      <c r="BP5" s="659"/>
      <c r="BQ5" s="659"/>
      <c r="BR5" s="659"/>
      <c r="BS5" s="660">
        <v>10806</v>
      </c>
      <c r="BT5" s="660"/>
      <c r="BU5" s="660"/>
      <c r="BV5" s="660"/>
      <c r="BW5" s="660"/>
      <c r="BX5" s="660"/>
      <c r="BY5" s="660"/>
      <c r="BZ5" s="660"/>
      <c r="CA5" s="660"/>
      <c r="CB5" s="700"/>
      <c r="CD5" s="673" t="s">
        <v>211</v>
      </c>
      <c r="CE5" s="674"/>
      <c r="CF5" s="674"/>
      <c r="CG5" s="674"/>
      <c r="CH5" s="674"/>
      <c r="CI5" s="674"/>
      <c r="CJ5" s="674"/>
      <c r="CK5" s="674"/>
      <c r="CL5" s="674"/>
      <c r="CM5" s="674"/>
      <c r="CN5" s="674"/>
      <c r="CO5" s="674"/>
      <c r="CP5" s="674"/>
      <c r="CQ5" s="675"/>
      <c r="CR5" s="673" t="s">
        <v>217</v>
      </c>
      <c r="CS5" s="674"/>
      <c r="CT5" s="674"/>
      <c r="CU5" s="674"/>
      <c r="CV5" s="674"/>
      <c r="CW5" s="674"/>
      <c r="CX5" s="674"/>
      <c r="CY5" s="675"/>
      <c r="CZ5" s="673" t="s">
        <v>209</v>
      </c>
      <c r="DA5" s="674"/>
      <c r="DB5" s="674"/>
      <c r="DC5" s="675"/>
      <c r="DD5" s="673" t="s">
        <v>218</v>
      </c>
      <c r="DE5" s="674"/>
      <c r="DF5" s="674"/>
      <c r="DG5" s="674"/>
      <c r="DH5" s="674"/>
      <c r="DI5" s="674"/>
      <c r="DJ5" s="674"/>
      <c r="DK5" s="674"/>
      <c r="DL5" s="674"/>
      <c r="DM5" s="674"/>
      <c r="DN5" s="674"/>
      <c r="DO5" s="674"/>
      <c r="DP5" s="675"/>
      <c r="DQ5" s="673" t="s">
        <v>219</v>
      </c>
      <c r="DR5" s="674"/>
      <c r="DS5" s="674"/>
      <c r="DT5" s="674"/>
      <c r="DU5" s="674"/>
      <c r="DV5" s="674"/>
      <c r="DW5" s="674"/>
      <c r="DX5" s="674"/>
      <c r="DY5" s="674"/>
      <c r="DZ5" s="674"/>
      <c r="EA5" s="674"/>
      <c r="EB5" s="674"/>
      <c r="EC5" s="675"/>
    </row>
    <row r="6" spans="2:143" ht="11.25" customHeight="1" x14ac:dyDescent="0.2">
      <c r="B6" s="618" t="s">
        <v>220</v>
      </c>
      <c r="C6" s="619"/>
      <c r="D6" s="619"/>
      <c r="E6" s="619"/>
      <c r="F6" s="619"/>
      <c r="G6" s="619"/>
      <c r="H6" s="619"/>
      <c r="I6" s="619"/>
      <c r="J6" s="619"/>
      <c r="K6" s="619"/>
      <c r="L6" s="619"/>
      <c r="M6" s="619"/>
      <c r="N6" s="619"/>
      <c r="O6" s="619"/>
      <c r="P6" s="619"/>
      <c r="Q6" s="620"/>
      <c r="R6" s="621">
        <v>32884</v>
      </c>
      <c r="S6" s="622"/>
      <c r="T6" s="622"/>
      <c r="U6" s="622"/>
      <c r="V6" s="622"/>
      <c r="W6" s="622"/>
      <c r="X6" s="622"/>
      <c r="Y6" s="623"/>
      <c r="Z6" s="659">
        <v>0.4</v>
      </c>
      <c r="AA6" s="659"/>
      <c r="AB6" s="659"/>
      <c r="AC6" s="659"/>
      <c r="AD6" s="660">
        <v>32884</v>
      </c>
      <c r="AE6" s="660"/>
      <c r="AF6" s="660"/>
      <c r="AG6" s="660"/>
      <c r="AH6" s="660"/>
      <c r="AI6" s="660"/>
      <c r="AJ6" s="660"/>
      <c r="AK6" s="660"/>
      <c r="AL6" s="624">
        <v>0.7</v>
      </c>
      <c r="AM6" s="625"/>
      <c r="AN6" s="625"/>
      <c r="AO6" s="661"/>
      <c r="AP6" s="618" t="s">
        <v>221</v>
      </c>
      <c r="AQ6" s="619"/>
      <c r="AR6" s="619"/>
      <c r="AS6" s="619"/>
      <c r="AT6" s="619"/>
      <c r="AU6" s="619"/>
      <c r="AV6" s="619"/>
      <c r="AW6" s="619"/>
      <c r="AX6" s="619"/>
      <c r="AY6" s="619"/>
      <c r="AZ6" s="619"/>
      <c r="BA6" s="619"/>
      <c r="BB6" s="619"/>
      <c r="BC6" s="619"/>
      <c r="BD6" s="619"/>
      <c r="BE6" s="619"/>
      <c r="BF6" s="620"/>
      <c r="BG6" s="621">
        <v>2215324</v>
      </c>
      <c r="BH6" s="622"/>
      <c r="BI6" s="622"/>
      <c r="BJ6" s="622"/>
      <c r="BK6" s="622"/>
      <c r="BL6" s="622"/>
      <c r="BM6" s="622"/>
      <c r="BN6" s="623"/>
      <c r="BO6" s="659">
        <v>90.7</v>
      </c>
      <c r="BP6" s="659"/>
      <c r="BQ6" s="659"/>
      <c r="BR6" s="659"/>
      <c r="BS6" s="660">
        <v>10806</v>
      </c>
      <c r="BT6" s="660"/>
      <c r="BU6" s="660"/>
      <c r="BV6" s="660"/>
      <c r="BW6" s="660"/>
      <c r="BX6" s="660"/>
      <c r="BY6" s="660"/>
      <c r="BZ6" s="660"/>
      <c r="CA6" s="660"/>
      <c r="CB6" s="700"/>
      <c r="CD6" s="679" t="s">
        <v>222</v>
      </c>
      <c r="CE6" s="680"/>
      <c r="CF6" s="680"/>
      <c r="CG6" s="680"/>
      <c r="CH6" s="680"/>
      <c r="CI6" s="680"/>
      <c r="CJ6" s="680"/>
      <c r="CK6" s="680"/>
      <c r="CL6" s="680"/>
      <c r="CM6" s="680"/>
      <c r="CN6" s="680"/>
      <c r="CO6" s="680"/>
      <c r="CP6" s="680"/>
      <c r="CQ6" s="681"/>
      <c r="CR6" s="621">
        <v>125022</v>
      </c>
      <c r="CS6" s="622"/>
      <c r="CT6" s="622"/>
      <c r="CU6" s="622"/>
      <c r="CV6" s="622"/>
      <c r="CW6" s="622"/>
      <c r="CX6" s="622"/>
      <c r="CY6" s="623"/>
      <c r="CZ6" s="703">
        <v>1.4</v>
      </c>
      <c r="DA6" s="685"/>
      <c r="DB6" s="685"/>
      <c r="DC6" s="705"/>
      <c r="DD6" s="627">
        <v>27648</v>
      </c>
      <c r="DE6" s="622"/>
      <c r="DF6" s="622"/>
      <c r="DG6" s="622"/>
      <c r="DH6" s="622"/>
      <c r="DI6" s="622"/>
      <c r="DJ6" s="622"/>
      <c r="DK6" s="622"/>
      <c r="DL6" s="622"/>
      <c r="DM6" s="622"/>
      <c r="DN6" s="622"/>
      <c r="DO6" s="622"/>
      <c r="DP6" s="623"/>
      <c r="DQ6" s="627">
        <v>109022</v>
      </c>
      <c r="DR6" s="622"/>
      <c r="DS6" s="622"/>
      <c r="DT6" s="622"/>
      <c r="DU6" s="622"/>
      <c r="DV6" s="622"/>
      <c r="DW6" s="622"/>
      <c r="DX6" s="622"/>
      <c r="DY6" s="622"/>
      <c r="DZ6" s="622"/>
      <c r="EA6" s="622"/>
      <c r="EB6" s="622"/>
      <c r="EC6" s="658"/>
    </row>
    <row r="7" spans="2:143" ht="11.25" customHeight="1" x14ac:dyDescent="0.2">
      <c r="B7" s="618" t="s">
        <v>223</v>
      </c>
      <c r="C7" s="619"/>
      <c r="D7" s="619"/>
      <c r="E7" s="619"/>
      <c r="F7" s="619"/>
      <c r="G7" s="619"/>
      <c r="H7" s="619"/>
      <c r="I7" s="619"/>
      <c r="J7" s="619"/>
      <c r="K7" s="619"/>
      <c r="L7" s="619"/>
      <c r="M7" s="619"/>
      <c r="N7" s="619"/>
      <c r="O7" s="619"/>
      <c r="P7" s="619"/>
      <c r="Q7" s="620"/>
      <c r="R7" s="621">
        <v>1756</v>
      </c>
      <c r="S7" s="622"/>
      <c r="T7" s="622"/>
      <c r="U7" s="622"/>
      <c r="V7" s="622"/>
      <c r="W7" s="622"/>
      <c r="X7" s="622"/>
      <c r="Y7" s="623"/>
      <c r="Z7" s="659">
        <v>0</v>
      </c>
      <c r="AA7" s="659"/>
      <c r="AB7" s="659"/>
      <c r="AC7" s="659"/>
      <c r="AD7" s="660">
        <v>1756</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936728</v>
      </c>
      <c r="BH7" s="622"/>
      <c r="BI7" s="622"/>
      <c r="BJ7" s="622"/>
      <c r="BK7" s="622"/>
      <c r="BL7" s="622"/>
      <c r="BM7" s="622"/>
      <c r="BN7" s="623"/>
      <c r="BO7" s="659">
        <v>38.299999999999997</v>
      </c>
      <c r="BP7" s="659"/>
      <c r="BQ7" s="659"/>
      <c r="BR7" s="659"/>
      <c r="BS7" s="660">
        <v>10806</v>
      </c>
      <c r="BT7" s="660"/>
      <c r="BU7" s="660"/>
      <c r="BV7" s="660"/>
      <c r="BW7" s="660"/>
      <c r="BX7" s="660"/>
      <c r="BY7" s="660"/>
      <c r="BZ7" s="660"/>
      <c r="CA7" s="660"/>
      <c r="CB7" s="700"/>
      <c r="CD7" s="618" t="s">
        <v>225</v>
      </c>
      <c r="CE7" s="619"/>
      <c r="CF7" s="619"/>
      <c r="CG7" s="619"/>
      <c r="CH7" s="619"/>
      <c r="CI7" s="619"/>
      <c r="CJ7" s="619"/>
      <c r="CK7" s="619"/>
      <c r="CL7" s="619"/>
      <c r="CM7" s="619"/>
      <c r="CN7" s="619"/>
      <c r="CO7" s="619"/>
      <c r="CP7" s="619"/>
      <c r="CQ7" s="620"/>
      <c r="CR7" s="621">
        <v>1685630</v>
      </c>
      <c r="CS7" s="622"/>
      <c r="CT7" s="622"/>
      <c r="CU7" s="622"/>
      <c r="CV7" s="622"/>
      <c r="CW7" s="622"/>
      <c r="CX7" s="622"/>
      <c r="CY7" s="623"/>
      <c r="CZ7" s="659">
        <v>19.5</v>
      </c>
      <c r="DA7" s="659"/>
      <c r="DB7" s="659"/>
      <c r="DC7" s="659"/>
      <c r="DD7" s="627">
        <v>472910</v>
      </c>
      <c r="DE7" s="622"/>
      <c r="DF7" s="622"/>
      <c r="DG7" s="622"/>
      <c r="DH7" s="622"/>
      <c r="DI7" s="622"/>
      <c r="DJ7" s="622"/>
      <c r="DK7" s="622"/>
      <c r="DL7" s="622"/>
      <c r="DM7" s="622"/>
      <c r="DN7" s="622"/>
      <c r="DO7" s="622"/>
      <c r="DP7" s="623"/>
      <c r="DQ7" s="627">
        <v>1031338</v>
      </c>
      <c r="DR7" s="622"/>
      <c r="DS7" s="622"/>
      <c r="DT7" s="622"/>
      <c r="DU7" s="622"/>
      <c r="DV7" s="622"/>
      <c r="DW7" s="622"/>
      <c r="DX7" s="622"/>
      <c r="DY7" s="622"/>
      <c r="DZ7" s="622"/>
      <c r="EA7" s="622"/>
      <c r="EB7" s="622"/>
      <c r="EC7" s="658"/>
    </row>
    <row r="8" spans="2:143" ht="11.25" customHeight="1" x14ac:dyDescent="0.2">
      <c r="B8" s="618" t="s">
        <v>226</v>
      </c>
      <c r="C8" s="619"/>
      <c r="D8" s="619"/>
      <c r="E8" s="619"/>
      <c r="F8" s="619"/>
      <c r="G8" s="619"/>
      <c r="H8" s="619"/>
      <c r="I8" s="619"/>
      <c r="J8" s="619"/>
      <c r="K8" s="619"/>
      <c r="L8" s="619"/>
      <c r="M8" s="619"/>
      <c r="N8" s="619"/>
      <c r="O8" s="619"/>
      <c r="P8" s="619"/>
      <c r="Q8" s="620"/>
      <c r="R8" s="621">
        <v>17569</v>
      </c>
      <c r="S8" s="622"/>
      <c r="T8" s="622"/>
      <c r="U8" s="622"/>
      <c r="V8" s="622"/>
      <c r="W8" s="622"/>
      <c r="X8" s="622"/>
      <c r="Y8" s="623"/>
      <c r="Z8" s="659">
        <v>0.2</v>
      </c>
      <c r="AA8" s="659"/>
      <c r="AB8" s="659"/>
      <c r="AC8" s="659"/>
      <c r="AD8" s="660">
        <v>17569</v>
      </c>
      <c r="AE8" s="660"/>
      <c r="AF8" s="660"/>
      <c r="AG8" s="660"/>
      <c r="AH8" s="660"/>
      <c r="AI8" s="660"/>
      <c r="AJ8" s="660"/>
      <c r="AK8" s="660"/>
      <c r="AL8" s="624">
        <v>0.4</v>
      </c>
      <c r="AM8" s="625"/>
      <c r="AN8" s="625"/>
      <c r="AO8" s="661"/>
      <c r="AP8" s="618" t="s">
        <v>227</v>
      </c>
      <c r="AQ8" s="619"/>
      <c r="AR8" s="619"/>
      <c r="AS8" s="619"/>
      <c r="AT8" s="619"/>
      <c r="AU8" s="619"/>
      <c r="AV8" s="619"/>
      <c r="AW8" s="619"/>
      <c r="AX8" s="619"/>
      <c r="AY8" s="619"/>
      <c r="AZ8" s="619"/>
      <c r="BA8" s="619"/>
      <c r="BB8" s="619"/>
      <c r="BC8" s="619"/>
      <c r="BD8" s="619"/>
      <c r="BE8" s="619"/>
      <c r="BF8" s="620"/>
      <c r="BG8" s="621">
        <v>26914</v>
      </c>
      <c r="BH8" s="622"/>
      <c r="BI8" s="622"/>
      <c r="BJ8" s="622"/>
      <c r="BK8" s="622"/>
      <c r="BL8" s="622"/>
      <c r="BM8" s="622"/>
      <c r="BN8" s="623"/>
      <c r="BO8" s="659">
        <v>1.1000000000000001</v>
      </c>
      <c r="BP8" s="659"/>
      <c r="BQ8" s="659"/>
      <c r="BR8" s="659"/>
      <c r="BS8" s="660" t="s">
        <v>122</v>
      </c>
      <c r="BT8" s="660"/>
      <c r="BU8" s="660"/>
      <c r="BV8" s="660"/>
      <c r="BW8" s="660"/>
      <c r="BX8" s="660"/>
      <c r="BY8" s="660"/>
      <c r="BZ8" s="660"/>
      <c r="CA8" s="660"/>
      <c r="CB8" s="700"/>
      <c r="CD8" s="618" t="s">
        <v>228</v>
      </c>
      <c r="CE8" s="619"/>
      <c r="CF8" s="619"/>
      <c r="CG8" s="619"/>
      <c r="CH8" s="619"/>
      <c r="CI8" s="619"/>
      <c r="CJ8" s="619"/>
      <c r="CK8" s="619"/>
      <c r="CL8" s="619"/>
      <c r="CM8" s="619"/>
      <c r="CN8" s="619"/>
      <c r="CO8" s="619"/>
      <c r="CP8" s="619"/>
      <c r="CQ8" s="620"/>
      <c r="CR8" s="621">
        <v>3122650</v>
      </c>
      <c r="CS8" s="622"/>
      <c r="CT8" s="622"/>
      <c r="CU8" s="622"/>
      <c r="CV8" s="622"/>
      <c r="CW8" s="622"/>
      <c r="CX8" s="622"/>
      <c r="CY8" s="623"/>
      <c r="CZ8" s="659">
        <v>36.200000000000003</v>
      </c>
      <c r="DA8" s="659"/>
      <c r="DB8" s="659"/>
      <c r="DC8" s="659"/>
      <c r="DD8" s="627">
        <v>74508</v>
      </c>
      <c r="DE8" s="622"/>
      <c r="DF8" s="622"/>
      <c r="DG8" s="622"/>
      <c r="DH8" s="622"/>
      <c r="DI8" s="622"/>
      <c r="DJ8" s="622"/>
      <c r="DK8" s="622"/>
      <c r="DL8" s="622"/>
      <c r="DM8" s="622"/>
      <c r="DN8" s="622"/>
      <c r="DO8" s="622"/>
      <c r="DP8" s="623"/>
      <c r="DQ8" s="627">
        <v>1860929</v>
      </c>
      <c r="DR8" s="622"/>
      <c r="DS8" s="622"/>
      <c r="DT8" s="622"/>
      <c r="DU8" s="622"/>
      <c r="DV8" s="622"/>
      <c r="DW8" s="622"/>
      <c r="DX8" s="622"/>
      <c r="DY8" s="622"/>
      <c r="DZ8" s="622"/>
      <c r="EA8" s="622"/>
      <c r="EB8" s="622"/>
      <c r="EC8" s="658"/>
    </row>
    <row r="9" spans="2:143" ht="11.25" customHeight="1" x14ac:dyDescent="0.2">
      <c r="B9" s="618" t="s">
        <v>229</v>
      </c>
      <c r="C9" s="619"/>
      <c r="D9" s="619"/>
      <c r="E9" s="619"/>
      <c r="F9" s="619"/>
      <c r="G9" s="619"/>
      <c r="H9" s="619"/>
      <c r="I9" s="619"/>
      <c r="J9" s="619"/>
      <c r="K9" s="619"/>
      <c r="L9" s="619"/>
      <c r="M9" s="619"/>
      <c r="N9" s="619"/>
      <c r="O9" s="619"/>
      <c r="P9" s="619"/>
      <c r="Q9" s="620"/>
      <c r="R9" s="621">
        <v>18901</v>
      </c>
      <c r="S9" s="622"/>
      <c r="T9" s="622"/>
      <c r="U9" s="622"/>
      <c r="V9" s="622"/>
      <c r="W9" s="622"/>
      <c r="X9" s="622"/>
      <c r="Y9" s="623"/>
      <c r="Z9" s="659">
        <v>0.2</v>
      </c>
      <c r="AA9" s="659"/>
      <c r="AB9" s="659"/>
      <c r="AC9" s="659"/>
      <c r="AD9" s="660">
        <v>18901</v>
      </c>
      <c r="AE9" s="660"/>
      <c r="AF9" s="660"/>
      <c r="AG9" s="660"/>
      <c r="AH9" s="660"/>
      <c r="AI9" s="660"/>
      <c r="AJ9" s="660"/>
      <c r="AK9" s="660"/>
      <c r="AL9" s="624">
        <v>0.4</v>
      </c>
      <c r="AM9" s="625"/>
      <c r="AN9" s="625"/>
      <c r="AO9" s="661"/>
      <c r="AP9" s="618" t="s">
        <v>230</v>
      </c>
      <c r="AQ9" s="619"/>
      <c r="AR9" s="619"/>
      <c r="AS9" s="619"/>
      <c r="AT9" s="619"/>
      <c r="AU9" s="619"/>
      <c r="AV9" s="619"/>
      <c r="AW9" s="619"/>
      <c r="AX9" s="619"/>
      <c r="AY9" s="619"/>
      <c r="AZ9" s="619"/>
      <c r="BA9" s="619"/>
      <c r="BB9" s="619"/>
      <c r="BC9" s="619"/>
      <c r="BD9" s="619"/>
      <c r="BE9" s="619"/>
      <c r="BF9" s="620"/>
      <c r="BG9" s="621">
        <v>759809</v>
      </c>
      <c r="BH9" s="622"/>
      <c r="BI9" s="622"/>
      <c r="BJ9" s="622"/>
      <c r="BK9" s="622"/>
      <c r="BL9" s="622"/>
      <c r="BM9" s="622"/>
      <c r="BN9" s="623"/>
      <c r="BO9" s="659">
        <v>31.1</v>
      </c>
      <c r="BP9" s="659"/>
      <c r="BQ9" s="659"/>
      <c r="BR9" s="659"/>
      <c r="BS9" s="660" t="s">
        <v>122</v>
      </c>
      <c r="BT9" s="660"/>
      <c r="BU9" s="660"/>
      <c r="BV9" s="660"/>
      <c r="BW9" s="660"/>
      <c r="BX9" s="660"/>
      <c r="BY9" s="660"/>
      <c r="BZ9" s="660"/>
      <c r="CA9" s="660"/>
      <c r="CB9" s="700"/>
      <c r="CD9" s="618" t="s">
        <v>231</v>
      </c>
      <c r="CE9" s="619"/>
      <c r="CF9" s="619"/>
      <c r="CG9" s="619"/>
      <c r="CH9" s="619"/>
      <c r="CI9" s="619"/>
      <c r="CJ9" s="619"/>
      <c r="CK9" s="619"/>
      <c r="CL9" s="619"/>
      <c r="CM9" s="619"/>
      <c r="CN9" s="619"/>
      <c r="CO9" s="619"/>
      <c r="CP9" s="619"/>
      <c r="CQ9" s="620"/>
      <c r="CR9" s="621">
        <v>697528</v>
      </c>
      <c r="CS9" s="622"/>
      <c r="CT9" s="622"/>
      <c r="CU9" s="622"/>
      <c r="CV9" s="622"/>
      <c r="CW9" s="622"/>
      <c r="CX9" s="622"/>
      <c r="CY9" s="623"/>
      <c r="CZ9" s="659">
        <v>8.1</v>
      </c>
      <c r="DA9" s="659"/>
      <c r="DB9" s="659"/>
      <c r="DC9" s="659"/>
      <c r="DD9" s="627">
        <v>2113</v>
      </c>
      <c r="DE9" s="622"/>
      <c r="DF9" s="622"/>
      <c r="DG9" s="622"/>
      <c r="DH9" s="622"/>
      <c r="DI9" s="622"/>
      <c r="DJ9" s="622"/>
      <c r="DK9" s="622"/>
      <c r="DL9" s="622"/>
      <c r="DM9" s="622"/>
      <c r="DN9" s="622"/>
      <c r="DO9" s="622"/>
      <c r="DP9" s="623"/>
      <c r="DQ9" s="627">
        <v>587370</v>
      </c>
      <c r="DR9" s="622"/>
      <c r="DS9" s="622"/>
      <c r="DT9" s="622"/>
      <c r="DU9" s="622"/>
      <c r="DV9" s="622"/>
      <c r="DW9" s="622"/>
      <c r="DX9" s="622"/>
      <c r="DY9" s="622"/>
      <c r="DZ9" s="622"/>
      <c r="EA9" s="622"/>
      <c r="EB9" s="622"/>
      <c r="EC9" s="658"/>
    </row>
    <row r="10" spans="2:143" ht="11.25" customHeight="1" x14ac:dyDescent="0.2">
      <c r="B10" s="618" t="s">
        <v>232</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49196</v>
      </c>
      <c r="BH10" s="622"/>
      <c r="BI10" s="622"/>
      <c r="BJ10" s="622"/>
      <c r="BK10" s="622"/>
      <c r="BL10" s="622"/>
      <c r="BM10" s="622"/>
      <c r="BN10" s="623"/>
      <c r="BO10" s="659">
        <v>2</v>
      </c>
      <c r="BP10" s="659"/>
      <c r="BQ10" s="659"/>
      <c r="BR10" s="659"/>
      <c r="BS10" s="660" t="s">
        <v>122</v>
      </c>
      <c r="BT10" s="660"/>
      <c r="BU10" s="660"/>
      <c r="BV10" s="660"/>
      <c r="BW10" s="660"/>
      <c r="BX10" s="660"/>
      <c r="BY10" s="660"/>
      <c r="BZ10" s="660"/>
      <c r="CA10" s="660"/>
      <c r="CB10" s="700"/>
      <c r="CD10" s="618" t="s">
        <v>234</v>
      </c>
      <c r="CE10" s="619"/>
      <c r="CF10" s="619"/>
      <c r="CG10" s="619"/>
      <c r="CH10" s="619"/>
      <c r="CI10" s="619"/>
      <c r="CJ10" s="619"/>
      <c r="CK10" s="619"/>
      <c r="CL10" s="619"/>
      <c r="CM10" s="619"/>
      <c r="CN10" s="619"/>
      <c r="CO10" s="619"/>
      <c r="CP10" s="619"/>
      <c r="CQ10" s="620"/>
      <c r="CR10" s="621">
        <v>7783</v>
      </c>
      <c r="CS10" s="622"/>
      <c r="CT10" s="622"/>
      <c r="CU10" s="622"/>
      <c r="CV10" s="622"/>
      <c r="CW10" s="622"/>
      <c r="CX10" s="622"/>
      <c r="CY10" s="623"/>
      <c r="CZ10" s="659">
        <v>0.1</v>
      </c>
      <c r="DA10" s="659"/>
      <c r="DB10" s="659"/>
      <c r="DC10" s="659"/>
      <c r="DD10" s="627" t="s">
        <v>122</v>
      </c>
      <c r="DE10" s="622"/>
      <c r="DF10" s="622"/>
      <c r="DG10" s="622"/>
      <c r="DH10" s="622"/>
      <c r="DI10" s="622"/>
      <c r="DJ10" s="622"/>
      <c r="DK10" s="622"/>
      <c r="DL10" s="622"/>
      <c r="DM10" s="622"/>
      <c r="DN10" s="622"/>
      <c r="DO10" s="622"/>
      <c r="DP10" s="623"/>
      <c r="DQ10" s="627">
        <v>6841</v>
      </c>
      <c r="DR10" s="622"/>
      <c r="DS10" s="622"/>
      <c r="DT10" s="622"/>
      <c r="DU10" s="622"/>
      <c r="DV10" s="622"/>
      <c r="DW10" s="622"/>
      <c r="DX10" s="622"/>
      <c r="DY10" s="622"/>
      <c r="DZ10" s="622"/>
      <c r="EA10" s="622"/>
      <c r="EB10" s="622"/>
      <c r="EC10" s="658"/>
    </row>
    <row r="11" spans="2:143" ht="11.25" customHeight="1" x14ac:dyDescent="0.2">
      <c r="B11" s="618" t="s">
        <v>235</v>
      </c>
      <c r="C11" s="619"/>
      <c r="D11" s="619"/>
      <c r="E11" s="619"/>
      <c r="F11" s="619"/>
      <c r="G11" s="619"/>
      <c r="H11" s="619"/>
      <c r="I11" s="619"/>
      <c r="J11" s="619"/>
      <c r="K11" s="619"/>
      <c r="L11" s="619"/>
      <c r="M11" s="619"/>
      <c r="N11" s="619"/>
      <c r="O11" s="619"/>
      <c r="P11" s="619"/>
      <c r="Q11" s="620"/>
      <c r="R11" s="621">
        <v>382284</v>
      </c>
      <c r="S11" s="622"/>
      <c r="T11" s="622"/>
      <c r="U11" s="622"/>
      <c r="V11" s="622"/>
      <c r="W11" s="622"/>
      <c r="X11" s="622"/>
      <c r="Y11" s="623"/>
      <c r="Z11" s="624">
        <v>4.4000000000000004</v>
      </c>
      <c r="AA11" s="625"/>
      <c r="AB11" s="625"/>
      <c r="AC11" s="626"/>
      <c r="AD11" s="627">
        <v>382284</v>
      </c>
      <c r="AE11" s="622"/>
      <c r="AF11" s="622"/>
      <c r="AG11" s="622"/>
      <c r="AH11" s="622"/>
      <c r="AI11" s="622"/>
      <c r="AJ11" s="622"/>
      <c r="AK11" s="623"/>
      <c r="AL11" s="624">
        <v>8.1999999999999993</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100809</v>
      </c>
      <c r="BH11" s="622"/>
      <c r="BI11" s="622"/>
      <c r="BJ11" s="622"/>
      <c r="BK11" s="622"/>
      <c r="BL11" s="622"/>
      <c r="BM11" s="622"/>
      <c r="BN11" s="623"/>
      <c r="BO11" s="659">
        <v>4.0999999999999996</v>
      </c>
      <c r="BP11" s="659"/>
      <c r="BQ11" s="659"/>
      <c r="BR11" s="659"/>
      <c r="BS11" s="660">
        <v>10806</v>
      </c>
      <c r="BT11" s="660"/>
      <c r="BU11" s="660"/>
      <c r="BV11" s="660"/>
      <c r="BW11" s="660"/>
      <c r="BX11" s="660"/>
      <c r="BY11" s="660"/>
      <c r="BZ11" s="660"/>
      <c r="CA11" s="660"/>
      <c r="CB11" s="700"/>
      <c r="CD11" s="618" t="s">
        <v>237</v>
      </c>
      <c r="CE11" s="619"/>
      <c r="CF11" s="619"/>
      <c r="CG11" s="619"/>
      <c r="CH11" s="619"/>
      <c r="CI11" s="619"/>
      <c r="CJ11" s="619"/>
      <c r="CK11" s="619"/>
      <c r="CL11" s="619"/>
      <c r="CM11" s="619"/>
      <c r="CN11" s="619"/>
      <c r="CO11" s="619"/>
      <c r="CP11" s="619"/>
      <c r="CQ11" s="620"/>
      <c r="CR11" s="621">
        <v>18218</v>
      </c>
      <c r="CS11" s="622"/>
      <c r="CT11" s="622"/>
      <c r="CU11" s="622"/>
      <c r="CV11" s="622"/>
      <c r="CW11" s="622"/>
      <c r="CX11" s="622"/>
      <c r="CY11" s="623"/>
      <c r="CZ11" s="659">
        <v>0.2</v>
      </c>
      <c r="DA11" s="659"/>
      <c r="DB11" s="659"/>
      <c r="DC11" s="659"/>
      <c r="DD11" s="627" t="s">
        <v>122</v>
      </c>
      <c r="DE11" s="622"/>
      <c r="DF11" s="622"/>
      <c r="DG11" s="622"/>
      <c r="DH11" s="622"/>
      <c r="DI11" s="622"/>
      <c r="DJ11" s="622"/>
      <c r="DK11" s="622"/>
      <c r="DL11" s="622"/>
      <c r="DM11" s="622"/>
      <c r="DN11" s="622"/>
      <c r="DO11" s="622"/>
      <c r="DP11" s="623"/>
      <c r="DQ11" s="627">
        <v>17589</v>
      </c>
      <c r="DR11" s="622"/>
      <c r="DS11" s="622"/>
      <c r="DT11" s="622"/>
      <c r="DU11" s="622"/>
      <c r="DV11" s="622"/>
      <c r="DW11" s="622"/>
      <c r="DX11" s="622"/>
      <c r="DY11" s="622"/>
      <c r="DZ11" s="622"/>
      <c r="EA11" s="622"/>
      <c r="EB11" s="622"/>
      <c r="EC11" s="658"/>
    </row>
    <row r="12" spans="2:143" ht="11.25" customHeight="1" x14ac:dyDescent="0.2">
      <c r="B12" s="618" t="s">
        <v>238</v>
      </c>
      <c r="C12" s="619"/>
      <c r="D12" s="619"/>
      <c r="E12" s="619"/>
      <c r="F12" s="619"/>
      <c r="G12" s="619"/>
      <c r="H12" s="619"/>
      <c r="I12" s="619"/>
      <c r="J12" s="619"/>
      <c r="K12" s="619"/>
      <c r="L12" s="619"/>
      <c r="M12" s="619"/>
      <c r="N12" s="619"/>
      <c r="O12" s="619"/>
      <c r="P12" s="619"/>
      <c r="Q12" s="620"/>
      <c r="R12" s="621" t="s">
        <v>122</v>
      </c>
      <c r="S12" s="622"/>
      <c r="T12" s="622"/>
      <c r="U12" s="622"/>
      <c r="V12" s="622"/>
      <c r="W12" s="622"/>
      <c r="X12" s="622"/>
      <c r="Y12" s="623"/>
      <c r="Z12" s="659" t="s">
        <v>122</v>
      </c>
      <c r="AA12" s="659"/>
      <c r="AB12" s="659"/>
      <c r="AC12" s="659"/>
      <c r="AD12" s="660" t="s">
        <v>122</v>
      </c>
      <c r="AE12" s="660"/>
      <c r="AF12" s="660"/>
      <c r="AG12" s="660"/>
      <c r="AH12" s="660"/>
      <c r="AI12" s="660"/>
      <c r="AJ12" s="660"/>
      <c r="AK12" s="660"/>
      <c r="AL12" s="624" t="s">
        <v>122</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1100973</v>
      </c>
      <c r="BH12" s="622"/>
      <c r="BI12" s="622"/>
      <c r="BJ12" s="622"/>
      <c r="BK12" s="622"/>
      <c r="BL12" s="622"/>
      <c r="BM12" s="622"/>
      <c r="BN12" s="623"/>
      <c r="BO12" s="659">
        <v>45.1</v>
      </c>
      <c r="BP12" s="659"/>
      <c r="BQ12" s="659"/>
      <c r="BR12" s="659"/>
      <c r="BS12" s="660" t="s">
        <v>122</v>
      </c>
      <c r="BT12" s="660"/>
      <c r="BU12" s="660"/>
      <c r="BV12" s="660"/>
      <c r="BW12" s="660"/>
      <c r="BX12" s="660"/>
      <c r="BY12" s="660"/>
      <c r="BZ12" s="660"/>
      <c r="CA12" s="660"/>
      <c r="CB12" s="700"/>
      <c r="CD12" s="618" t="s">
        <v>240</v>
      </c>
      <c r="CE12" s="619"/>
      <c r="CF12" s="619"/>
      <c r="CG12" s="619"/>
      <c r="CH12" s="619"/>
      <c r="CI12" s="619"/>
      <c r="CJ12" s="619"/>
      <c r="CK12" s="619"/>
      <c r="CL12" s="619"/>
      <c r="CM12" s="619"/>
      <c r="CN12" s="619"/>
      <c r="CO12" s="619"/>
      <c r="CP12" s="619"/>
      <c r="CQ12" s="620"/>
      <c r="CR12" s="621">
        <v>21399</v>
      </c>
      <c r="CS12" s="622"/>
      <c r="CT12" s="622"/>
      <c r="CU12" s="622"/>
      <c r="CV12" s="622"/>
      <c r="CW12" s="622"/>
      <c r="CX12" s="622"/>
      <c r="CY12" s="623"/>
      <c r="CZ12" s="659">
        <v>0.2</v>
      </c>
      <c r="DA12" s="659"/>
      <c r="DB12" s="659"/>
      <c r="DC12" s="659"/>
      <c r="DD12" s="627" t="s">
        <v>122</v>
      </c>
      <c r="DE12" s="622"/>
      <c r="DF12" s="622"/>
      <c r="DG12" s="622"/>
      <c r="DH12" s="622"/>
      <c r="DI12" s="622"/>
      <c r="DJ12" s="622"/>
      <c r="DK12" s="622"/>
      <c r="DL12" s="622"/>
      <c r="DM12" s="622"/>
      <c r="DN12" s="622"/>
      <c r="DO12" s="622"/>
      <c r="DP12" s="623"/>
      <c r="DQ12" s="627">
        <v>18690</v>
      </c>
      <c r="DR12" s="622"/>
      <c r="DS12" s="622"/>
      <c r="DT12" s="622"/>
      <c r="DU12" s="622"/>
      <c r="DV12" s="622"/>
      <c r="DW12" s="622"/>
      <c r="DX12" s="622"/>
      <c r="DY12" s="622"/>
      <c r="DZ12" s="622"/>
      <c r="EA12" s="622"/>
      <c r="EB12" s="622"/>
      <c r="EC12" s="658"/>
    </row>
    <row r="13" spans="2:143" ht="11.25" customHeight="1" x14ac:dyDescent="0.2">
      <c r="B13" s="618" t="s">
        <v>241</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1084017</v>
      </c>
      <c r="BH13" s="622"/>
      <c r="BI13" s="622"/>
      <c r="BJ13" s="622"/>
      <c r="BK13" s="622"/>
      <c r="BL13" s="622"/>
      <c r="BM13" s="622"/>
      <c r="BN13" s="623"/>
      <c r="BO13" s="659">
        <v>44.4</v>
      </c>
      <c r="BP13" s="659"/>
      <c r="BQ13" s="659"/>
      <c r="BR13" s="659"/>
      <c r="BS13" s="660" t="s">
        <v>122</v>
      </c>
      <c r="BT13" s="660"/>
      <c r="BU13" s="660"/>
      <c r="BV13" s="660"/>
      <c r="BW13" s="660"/>
      <c r="BX13" s="660"/>
      <c r="BY13" s="660"/>
      <c r="BZ13" s="660"/>
      <c r="CA13" s="660"/>
      <c r="CB13" s="700"/>
      <c r="CD13" s="618" t="s">
        <v>243</v>
      </c>
      <c r="CE13" s="619"/>
      <c r="CF13" s="619"/>
      <c r="CG13" s="619"/>
      <c r="CH13" s="619"/>
      <c r="CI13" s="619"/>
      <c r="CJ13" s="619"/>
      <c r="CK13" s="619"/>
      <c r="CL13" s="619"/>
      <c r="CM13" s="619"/>
      <c r="CN13" s="619"/>
      <c r="CO13" s="619"/>
      <c r="CP13" s="619"/>
      <c r="CQ13" s="620"/>
      <c r="CR13" s="621">
        <v>678162</v>
      </c>
      <c r="CS13" s="622"/>
      <c r="CT13" s="622"/>
      <c r="CU13" s="622"/>
      <c r="CV13" s="622"/>
      <c r="CW13" s="622"/>
      <c r="CX13" s="622"/>
      <c r="CY13" s="623"/>
      <c r="CZ13" s="659">
        <v>7.9</v>
      </c>
      <c r="DA13" s="659"/>
      <c r="DB13" s="659"/>
      <c r="DC13" s="659"/>
      <c r="DD13" s="627">
        <v>63592</v>
      </c>
      <c r="DE13" s="622"/>
      <c r="DF13" s="622"/>
      <c r="DG13" s="622"/>
      <c r="DH13" s="622"/>
      <c r="DI13" s="622"/>
      <c r="DJ13" s="622"/>
      <c r="DK13" s="622"/>
      <c r="DL13" s="622"/>
      <c r="DM13" s="622"/>
      <c r="DN13" s="622"/>
      <c r="DO13" s="622"/>
      <c r="DP13" s="623"/>
      <c r="DQ13" s="627">
        <v>609451</v>
      </c>
      <c r="DR13" s="622"/>
      <c r="DS13" s="622"/>
      <c r="DT13" s="622"/>
      <c r="DU13" s="622"/>
      <c r="DV13" s="622"/>
      <c r="DW13" s="622"/>
      <c r="DX13" s="622"/>
      <c r="DY13" s="622"/>
      <c r="DZ13" s="622"/>
      <c r="EA13" s="622"/>
      <c r="EB13" s="622"/>
      <c r="EC13" s="658"/>
    </row>
    <row r="14" spans="2:143" ht="11.25" customHeight="1" x14ac:dyDescent="0.2">
      <c r="B14" s="618" t="s">
        <v>244</v>
      </c>
      <c r="C14" s="619"/>
      <c r="D14" s="619"/>
      <c r="E14" s="619"/>
      <c r="F14" s="619"/>
      <c r="G14" s="619"/>
      <c r="H14" s="619"/>
      <c r="I14" s="619"/>
      <c r="J14" s="619"/>
      <c r="K14" s="619"/>
      <c r="L14" s="619"/>
      <c r="M14" s="619"/>
      <c r="N14" s="619"/>
      <c r="O14" s="619"/>
      <c r="P14" s="619"/>
      <c r="Q14" s="620"/>
      <c r="R14" s="621">
        <v>399</v>
      </c>
      <c r="S14" s="622"/>
      <c r="T14" s="622"/>
      <c r="U14" s="622"/>
      <c r="V14" s="622"/>
      <c r="W14" s="622"/>
      <c r="X14" s="622"/>
      <c r="Y14" s="623"/>
      <c r="Z14" s="659">
        <v>0</v>
      </c>
      <c r="AA14" s="659"/>
      <c r="AB14" s="659"/>
      <c r="AC14" s="659"/>
      <c r="AD14" s="660">
        <v>399</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44873</v>
      </c>
      <c r="BH14" s="622"/>
      <c r="BI14" s="622"/>
      <c r="BJ14" s="622"/>
      <c r="BK14" s="622"/>
      <c r="BL14" s="622"/>
      <c r="BM14" s="622"/>
      <c r="BN14" s="623"/>
      <c r="BO14" s="659">
        <v>1.8</v>
      </c>
      <c r="BP14" s="659"/>
      <c r="BQ14" s="659"/>
      <c r="BR14" s="659"/>
      <c r="BS14" s="660" t="s">
        <v>122</v>
      </c>
      <c r="BT14" s="660"/>
      <c r="BU14" s="660"/>
      <c r="BV14" s="660"/>
      <c r="BW14" s="660"/>
      <c r="BX14" s="660"/>
      <c r="BY14" s="660"/>
      <c r="BZ14" s="660"/>
      <c r="CA14" s="660"/>
      <c r="CB14" s="700"/>
      <c r="CD14" s="618" t="s">
        <v>246</v>
      </c>
      <c r="CE14" s="619"/>
      <c r="CF14" s="619"/>
      <c r="CG14" s="619"/>
      <c r="CH14" s="619"/>
      <c r="CI14" s="619"/>
      <c r="CJ14" s="619"/>
      <c r="CK14" s="619"/>
      <c r="CL14" s="619"/>
      <c r="CM14" s="619"/>
      <c r="CN14" s="619"/>
      <c r="CO14" s="619"/>
      <c r="CP14" s="619"/>
      <c r="CQ14" s="620"/>
      <c r="CR14" s="621">
        <v>402807</v>
      </c>
      <c r="CS14" s="622"/>
      <c r="CT14" s="622"/>
      <c r="CU14" s="622"/>
      <c r="CV14" s="622"/>
      <c r="CW14" s="622"/>
      <c r="CX14" s="622"/>
      <c r="CY14" s="623"/>
      <c r="CZ14" s="659">
        <v>4.7</v>
      </c>
      <c r="DA14" s="659"/>
      <c r="DB14" s="659"/>
      <c r="DC14" s="659"/>
      <c r="DD14" s="627">
        <v>92109</v>
      </c>
      <c r="DE14" s="622"/>
      <c r="DF14" s="622"/>
      <c r="DG14" s="622"/>
      <c r="DH14" s="622"/>
      <c r="DI14" s="622"/>
      <c r="DJ14" s="622"/>
      <c r="DK14" s="622"/>
      <c r="DL14" s="622"/>
      <c r="DM14" s="622"/>
      <c r="DN14" s="622"/>
      <c r="DO14" s="622"/>
      <c r="DP14" s="623"/>
      <c r="DQ14" s="627">
        <v>319800</v>
      </c>
      <c r="DR14" s="622"/>
      <c r="DS14" s="622"/>
      <c r="DT14" s="622"/>
      <c r="DU14" s="622"/>
      <c r="DV14" s="622"/>
      <c r="DW14" s="622"/>
      <c r="DX14" s="622"/>
      <c r="DY14" s="622"/>
      <c r="DZ14" s="622"/>
      <c r="EA14" s="622"/>
      <c r="EB14" s="622"/>
      <c r="EC14" s="658"/>
    </row>
    <row r="15" spans="2:143" ht="11.25" customHeight="1" x14ac:dyDescent="0.2">
      <c r="B15" s="618" t="s">
        <v>247</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132750</v>
      </c>
      <c r="BH15" s="622"/>
      <c r="BI15" s="622"/>
      <c r="BJ15" s="622"/>
      <c r="BK15" s="622"/>
      <c r="BL15" s="622"/>
      <c r="BM15" s="622"/>
      <c r="BN15" s="623"/>
      <c r="BO15" s="659">
        <v>5.4</v>
      </c>
      <c r="BP15" s="659"/>
      <c r="BQ15" s="659"/>
      <c r="BR15" s="659"/>
      <c r="BS15" s="660" t="s">
        <v>122</v>
      </c>
      <c r="BT15" s="660"/>
      <c r="BU15" s="660"/>
      <c r="BV15" s="660"/>
      <c r="BW15" s="660"/>
      <c r="BX15" s="660"/>
      <c r="BY15" s="660"/>
      <c r="BZ15" s="660"/>
      <c r="CA15" s="660"/>
      <c r="CB15" s="700"/>
      <c r="CD15" s="618" t="s">
        <v>249</v>
      </c>
      <c r="CE15" s="619"/>
      <c r="CF15" s="619"/>
      <c r="CG15" s="619"/>
      <c r="CH15" s="619"/>
      <c r="CI15" s="619"/>
      <c r="CJ15" s="619"/>
      <c r="CK15" s="619"/>
      <c r="CL15" s="619"/>
      <c r="CM15" s="619"/>
      <c r="CN15" s="619"/>
      <c r="CO15" s="619"/>
      <c r="CP15" s="619"/>
      <c r="CQ15" s="620"/>
      <c r="CR15" s="621">
        <v>1103539</v>
      </c>
      <c r="CS15" s="622"/>
      <c r="CT15" s="622"/>
      <c r="CU15" s="622"/>
      <c r="CV15" s="622"/>
      <c r="CW15" s="622"/>
      <c r="CX15" s="622"/>
      <c r="CY15" s="623"/>
      <c r="CZ15" s="659">
        <v>12.8</v>
      </c>
      <c r="DA15" s="659"/>
      <c r="DB15" s="659"/>
      <c r="DC15" s="659"/>
      <c r="DD15" s="627">
        <v>488229</v>
      </c>
      <c r="DE15" s="622"/>
      <c r="DF15" s="622"/>
      <c r="DG15" s="622"/>
      <c r="DH15" s="622"/>
      <c r="DI15" s="622"/>
      <c r="DJ15" s="622"/>
      <c r="DK15" s="622"/>
      <c r="DL15" s="622"/>
      <c r="DM15" s="622"/>
      <c r="DN15" s="622"/>
      <c r="DO15" s="622"/>
      <c r="DP15" s="623"/>
      <c r="DQ15" s="627">
        <v>537181</v>
      </c>
      <c r="DR15" s="622"/>
      <c r="DS15" s="622"/>
      <c r="DT15" s="622"/>
      <c r="DU15" s="622"/>
      <c r="DV15" s="622"/>
      <c r="DW15" s="622"/>
      <c r="DX15" s="622"/>
      <c r="DY15" s="622"/>
      <c r="DZ15" s="622"/>
      <c r="EA15" s="622"/>
      <c r="EB15" s="622"/>
      <c r="EC15" s="658"/>
    </row>
    <row r="16" spans="2:143" ht="11.25" customHeight="1" x14ac:dyDescent="0.2">
      <c r="B16" s="618" t="s">
        <v>250</v>
      </c>
      <c r="C16" s="619"/>
      <c r="D16" s="619"/>
      <c r="E16" s="619"/>
      <c r="F16" s="619"/>
      <c r="G16" s="619"/>
      <c r="H16" s="619"/>
      <c r="I16" s="619"/>
      <c r="J16" s="619"/>
      <c r="K16" s="619"/>
      <c r="L16" s="619"/>
      <c r="M16" s="619"/>
      <c r="N16" s="619"/>
      <c r="O16" s="619"/>
      <c r="P16" s="619"/>
      <c r="Q16" s="620"/>
      <c r="R16" s="621">
        <v>8774</v>
      </c>
      <c r="S16" s="622"/>
      <c r="T16" s="622"/>
      <c r="U16" s="622"/>
      <c r="V16" s="622"/>
      <c r="W16" s="622"/>
      <c r="X16" s="622"/>
      <c r="Y16" s="623"/>
      <c r="Z16" s="659">
        <v>0.1</v>
      </c>
      <c r="AA16" s="659"/>
      <c r="AB16" s="659"/>
      <c r="AC16" s="659"/>
      <c r="AD16" s="660">
        <v>8774</v>
      </c>
      <c r="AE16" s="660"/>
      <c r="AF16" s="660"/>
      <c r="AG16" s="660"/>
      <c r="AH16" s="660"/>
      <c r="AI16" s="660"/>
      <c r="AJ16" s="660"/>
      <c r="AK16" s="660"/>
      <c r="AL16" s="624">
        <v>0.2</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700"/>
      <c r="CD16" s="618" t="s">
        <v>252</v>
      </c>
      <c r="CE16" s="619"/>
      <c r="CF16" s="619"/>
      <c r="CG16" s="619"/>
      <c r="CH16" s="619"/>
      <c r="CI16" s="619"/>
      <c r="CJ16" s="619"/>
      <c r="CK16" s="619"/>
      <c r="CL16" s="619"/>
      <c r="CM16" s="619"/>
      <c r="CN16" s="619"/>
      <c r="CO16" s="619"/>
      <c r="CP16" s="619"/>
      <c r="CQ16" s="620"/>
      <c r="CR16" s="621" t="s">
        <v>122</v>
      </c>
      <c r="CS16" s="622"/>
      <c r="CT16" s="622"/>
      <c r="CU16" s="622"/>
      <c r="CV16" s="622"/>
      <c r="CW16" s="622"/>
      <c r="CX16" s="622"/>
      <c r="CY16" s="623"/>
      <c r="CZ16" s="659" t="s">
        <v>122</v>
      </c>
      <c r="DA16" s="659"/>
      <c r="DB16" s="659"/>
      <c r="DC16" s="659"/>
      <c r="DD16" s="627" t="s">
        <v>122</v>
      </c>
      <c r="DE16" s="622"/>
      <c r="DF16" s="622"/>
      <c r="DG16" s="622"/>
      <c r="DH16" s="622"/>
      <c r="DI16" s="622"/>
      <c r="DJ16" s="622"/>
      <c r="DK16" s="622"/>
      <c r="DL16" s="622"/>
      <c r="DM16" s="622"/>
      <c r="DN16" s="622"/>
      <c r="DO16" s="622"/>
      <c r="DP16" s="623"/>
      <c r="DQ16" s="627" t="s">
        <v>122</v>
      </c>
      <c r="DR16" s="622"/>
      <c r="DS16" s="622"/>
      <c r="DT16" s="622"/>
      <c r="DU16" s="622"/>
      <c r="DV16" s="622"/>
      <c r="DW16" s="622"/>
      <c r="DX16" s="622"/>
      <c r="DY16" s="622"/>
      <c r="DZ16" s="622"/>
      <c r="EA16" s="622"/>
      <c r="EB16" s="622"/>
      <c r="EC16" s="658"/>
    </row>
    <row r="17" spans="2:133" ht="11.25" customHeight="1" x14ac:dyDescent="0.2">
      <c r="B17" s="618" t="s">
        <v>253</v>
      </c>
      <c r="C17" s="619"/>
      <c r="D17" s="619"/>
      <c r="E17" s="619"/>
      <c r="F17" s="619"/>
      <c r="G17" s="619"/>
      <c r="H17" s="619"/>
      <c r="I17" s="619"/>
      <c r="J17" s="619"/>
      <c r="K17" s="619"/>
      <c r="L17" s="619"/>
      <c r="M17" s="619"/>
      <c r="N17" s="619"/>
      <c r="O17" s="619"/>
      <c r="P17" s="619"/>
      <c r="Q17" s="620"/>
      <c r="R17" s="621">
        <v>45550</v>
      </c>
      <c r="S17" s="622"/>
      <c r="T17" s="622"/>
      <c r="U17" s="622"/>
      <c r="V17" s="622"/>
      <c r="W17" s="622"/>
      <c r="X17" s="622"/>
      <c r="Y17" s="623"/>
      <c r="Z17" s="659">
        <v>0.5</v>
      </c>
      <c r="AA17" s="659"/>
      <c r="AB17" s="659"/>
      <c r="AC17" s="659"/>
      <c r="AD17" s="660">
        <v>45550</v>
      </c>
      <c r="AE17" s="660"/>
      <c r="AF17" s="660"/>
      <c r="AG17" s="660"/>
      <c r="AH17" s="660"/>
      <c r="AI17" s="660"/>
      <c r="AJ17" s="660"/>
      <c r="AK17" s="660"/>
      <c r="AL17" s="624">
        <v>1</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700"/>
      <c r="CD17" s="618" t="s">
        <v>255</v>
      </c>
      <c r="CE17" s="619"/>
      <c r="CF17" s="619"/>
      <c r="CG17" s="619"/>
      <c r="CH17" s="619"/>
      <c r="CI17" s="619"/>
      <c r="CJ17" s="619"/>
      <c r="CK17" s="619"/>
      <c r="CL17" s="619"/>
      <c r="CM17" s="619"/>
      <c r="CN17" s="619"/>
      <c r="CO17" s="619"/>
      <c r="CP17" s="619"/>
      <c r="CQ17" s="620"/>
      <c r="CR17" s="621">
        <v>769320</v>
      </c>
      <c r="CS17" s="622"/>
      <c r="CT17" s="622"/>
      <c r="CU17" s="622"/>
      <c r="CV17" s="622"/>
      <c r="CW17" s="622"/>
      <c r="CX17" s="622"/>
      <c r="CY17" s="623"/>
      <c r="CZ17" s="659">
        <v>8.9</v>
      </c>
      <c r="DA17" s="659"/>
      <c r="DB17" s="659"/>
      <c r="DC17" s="659"/>
      <c r="DD17" s="627" t="s">
        <v>122</v>
      </c>
      <c r="DE17" s="622"/>
      <c r="DF17" s="622"/>
      <c r="DG17" s="622"/>
      <c r="DH17" s="622"/>
      <c r="DI17" s="622"/>
      <c r="DJ17" s="622"/>
      <c r="DK17" s="622"/>
      <c r="DL17" s="622"/>
      <c r="DM17" s="622"/>
      <c r="DN17" s="622"/>
      <c r="DO17" s="622"/>
      <c r="DP17" s="623"/>
      <c r="DQ17" s="627">
        <v>736322</v>
      </c>
      <c r="DR17" s="622"/>
      <c r="DS17" s="622"/>
      <c r="DT17" s="622"/>
      <c r="DU17" s="622"/>
      <c r="DV17" s="622"/>
      <c r="DW17" s="622"/>
      <c r="DX17" s="622"/>
      <c r="DY17" s="622"/>
      <c r="DZ17" s="622"/>
      <c r="EA17" s="622"/>
      <c r="EB17" s="622"/>
      <c r="EC17" s="658"/>
    </row>
    <row r="18" spans="2:133" ht="11.25" customHeight="1" x14ac:dyDescent="0.2">
      <c r="B18" s="618" t="s">
        <v>256</v>
      </c>
      <c r="C18" s="619"/>
      <c r="D18" s="619"/>
      <c r="E18" s="619"/>
      <c r="F18" s="619"/>
      <c r="G18" s="619"/>
      <c r="H18" s="619"/>
      <c r="I18" s="619"/>
      <c r="J18" s="619"/>
      <c r="K18" s="619"/>
      <c r="L18" s="619"/>
      <c r="M18" s="619"/>
      <c r="N18" s="619"/>
      <c r="O18" s="619"/>
      <c r="P18" s="619"/>
      <c r="Q18" s="620"/>
      <c r="R18" s="621">
        <v>16425</v>
      </c>
      <c r="S18" s="622"/>
      <c r="T18" s="622"/>
      <c r="U18" s="622"/>
      <c r="V18" s="622"/>
      <c r="W18" s="622"/>
      <c r="X18" s="622"/>
      <c r="Y18" s="623"/>
      <c r="Z18" s="659">
        <v>0.2</v>
      </c>
      <c r="AA18" s="659"/>
      <c r="AB18" s="659"/>
      <c r="AC18" s="659"/>
      <c r="AD18" s="660">
        <v>16425</v>
      </c>
      <c r="AE18" s="660"/>
      <c r="AF18" s="660"/>
      <c r="AG18" s="660"/>
      <c r="AH18" s="660"/>
      <c r="AI18" s="660"/>
      <c r="AJ18" s="660"/>
      <c r="AK18" s="660"/>
      <c r="AL18" s="624">
        <v>0.4</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700"/>
      <c r="CD18" s="618" t="s">
        <v>258</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2">
      <c r="B19" s="618" t="s">
        <v>259</v>
      </c>
      <c r="C19" s="619"/>
      <c r="D19" s="619"/>
      <c r="E19" s="619"/>
      <c r="F19" s="619"/>
      <c r="G19" s="619"/>
      <c r="H19" s="619"/>
      <c r="I19" s="619"/>
      <c r="J19" s="619"/>
      <c r="K19" s="619"/>
      <c r="L19" s="619"/>
      <c r="M19" s="619"/>
      <c r="N19" s="619"/>
      <c r="O19" s="619"/>
      <c r="P19" s="619"/>
      <c r="Q19" s="620"/>
      <c r="R19" s="621">
        <v>16425</v>
      </c>
      <c r="S19" s="622"/>
      <c r="T19" s="622"/>
      <c r="U19" s="622"/>
      <c r="V19" s="622"/>
      <c r="W19" s="622"/>
      <c r="X19" s="622"/>
      <c r="Y19" s="623"/>
      <c r="Z19" s="659">
        <v>0.2</v>
      </c>
      <c r="AA19" s="659"/>
      <c r="AB19" s="659"/>
      <c r="AC19" s="659"/>
      <c r="AD19" s="660">
        <v>16425</v>
      </c>
      <c r="AE19" s="660"/>
      <c r="AF19" s="660"/>
      <c r="AG19" s="660"/>
      <c r="AH19" s="660"/>
      <c r="AI19" s="660"/>
      <c r="AJ19" s="660"/>
      <c r="AK19" s="660"/>
      <c r="AL19" s="624">
        <v>0.4</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v>227469</v>
      </c>
      <c r="BH19" s="622"/>
      <c r="BI19" s="622"/>
      <c r="BJ19" s="622"/>
      <c r="BK19" s="622"/>
      <c r="BL19" s="622"/>
      <c r="BM19" s="622"/>
      <c r="BN19" s="623"/>
      <c r="BO19" s="659">
        <v>9.3000000000000007</v>
      </c>
      <c r="BP19" s="659"/>
      <c r="BQ19" s="659"/>
      <c r="BR19" s="659"/>
      <c r="BS19" s="660" t="s">
        <v>122</v>
      </c>
      <c r="BT19" s="660"/>
      <c r="BU19" s="660"/>
      <c r="BV19" s="660"/>
      <c r="BW19" s="660"/>
      <c r="BX19" s="660"/>
      <c r="BY19" s="660"/>
      <c r="BZ19" s="660"/>
      <c r="CA19" s="660"/>
      <c r="CB19" s="700"/>
      <c r="CD19" s="618" t="s">
        <v>261</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2">
      <c r="B20" s="688" t="s">
        <v>262</v>
      </c>
      <c r="C20" s="689"/>
      <c r="D20" s="689"/>
      <c r="E20" s="689"/>
      <c r="F20" s="689"/>
      <c r="G20" s="689"/>
      <c r="H20" s="689"/>
      <c r="I20" s="689"/>
      <c r="J20" s="689"/>
      <c r="K20" s="689"/>
      <c r="L20" s="689"/>
      <c r="M20" s="689"/>
      <c r="N20" s="689"/>
      <c r="O20" s="689"/>
      <c r="P20" s="689"/>
      <c r="Q20" s="690"/>
      <c r="R20" s="621" t="s">
        <v>122</v>
      </c>
      <c r="S20" s="622"/>
      <c r="T20" s="622"/>
      <c r="U20" s="622"/>
      <c r="V20" s="622"/>
      <c r="W20" s="622"/>
      <c r="X20" s="622"/>
      <c r="Y20" s="623"/>
      <c r="Z20" s="659" t="s">
        <v>122</v>
      </c>
      <c r="AA20" s="659"/>
      <c r="AB20" s="659"/>
      <c r="AC20" s="659"/>
      <c r="AD20" s="660" t="s">
        <v>122</v>
      </c>
      <c r="AE20" s="660"/>
      <c r="AF20" s="660"/>
      <c r="AG20" s="660"/>
      <c r="AH20" s="660"/>
      <c r="AI20" s="660"/>
      <c r="AJ20" s="660"/>
      <c r="AK20" s="660"/>
      <c r="AL20" s="624" t="s">
        <v>122</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v>227469</v>
      </c>
      <c r="BH20" s="622"/>
      <c r="BI20" s="622"/>
      <c r="BJ20" s="622"/>
      <c r="BK20" s="622"/>
      <c r="BL20" s="622"/>
      <c r="BM20" s="622"/>
      <c r="BN20" s="623"/>
      <c r="BO20" s="659">
        <v>9.3000000000000007</v>
      </c>
      <c r="BP20" s="659"/>
      <c r="BQ20" s="659"/>
      <c r="BR20" s="659"/>
      <c r="BS20" s="660" t="s">
        <v>122</v>
      </c>
      <c r="BT20" s="660"/>
      <c r="BU20" s="660"/>
      <c r="BV20" s="660"/>
      <c r="BW20" s="660"/>
      <c r="BX20" s="660"/>
      <c r="BY20" s="660"/>
      <c r="BZ20" s="660"/>
      <c r="CA20" s="660"/>
      <c r="CB20" s="700"/>
      <c r="CD20" s="618" t="s">
        <v>264</v>
      </c>
      <c r="CE20" s="619"/>
      <c r="CF20" s="619"/>
      <c r="CG20" s="619"/>
      <c r="CH20" s="619"/>
      <c r="CI20" s="619"/>
      <c r="CJ20" s="619"/>
      <c r="CK20" s="619"/>
      <c r="CL20" s="619"/>
      <c r="CM20" s="619"/>
      <c r="CN20" s="619"/>
      <c r="CO20" s="619"/>
      <c r="CP20" s="619"/>
      <c r="CQ20" s="620"/>
      <c r="CR20" s="621">
        <v>8632058</v>
      </c>
      <c r="CS20" s="622"/>
      <c r="CT20" s="622"/>
      <c r="CU20" s="622"/>
      <c r="CV20" s="622"/>
      <c r="CW20" s="622"/>
      <c r="CX20" s="622"/>
      <c r="CY20" s="623"/>
      <c r="CZ20" s="659">
        <v>100</v>
      </c>
      <c r="DA20" s="659"/>
      <c r="DB20" s="659"/>
      <c r="DC20" s="659"/>
      <c r="DD20" s="627">
        <v>1221109</v>
      </c>
      <c r="DE20" s="622"/>
      <c r="DF20" s="622"/>
      <c r="DG20" s="622"/>
      <c r="DH20" s="622"/>
      <c r="DI20" s="622"/>
      <c r="DJ20" s="622"/>
      <c r="DK20" s="622"/>
      <c r="DL20" s="622"/>
      <c r="DM20" s="622"/>
      <c r="DN20" s="622"/>
      <c r="DO20" s="622"/>
      <c r="DP20" s="623"/>
      <c r="DQ20" s="627">
        <v>5834533</v>
      </c>
      <c r="DR20" s="622"/>
      <c r="DS20" s="622"/>
      <c r="DT20" s="622"/>
      <c r="DU20" s="622"/>
      <c r="DV20" s="622"/>
      <c r="DW20" s="622"/>
      <c r="DX20" s="622"/>
      <c r="DY20" s="622"/>
      <c r="DZ20" s="622"/>
      <c r="EA20" s="622"/>
      <c r="EB20" s="622"/>
      <c r="EC20" s="658"/>
    </row>
    <row r="21" spans="2:133" ht="11.25" customHeight="1" x14ac:dyDescent="0.2">
      <c r="B21" s="618" t="s">
        <v>265</v>
      </c>
      <c r="C21" s="619"/>
      <c r="D21" s="619"/>
      <c r="E21" s="619"/>
      <c r="F21" s="619"/>
      <c r="G21" s="619"/>
      <c r="H21" s="619"/>
      <c r="I21" s="619"/>
      <c r="J21" s="619"/>
      <c r="K21" s="619"/>
      <c r="L21" s="619"/>
      <c r="M21" s="619"/>
      <c r="N21" s="619"/>
      <c r="O21" s="619"/>
      <c r="P21" s="619"/>
      <c r="Q21" s="620"/>
      <c r="R21" s="621">
        <v>2128772</v>
      </c>
      <c r="S21" s="622"/>
      <c r="T21" s="622"/>
      <c r="U21" s="622"/>
      <c r="V21" s="622"/>
      <c r="W21" s="622"/>
      <c r="X21" s="622"/>
      <c r="Y21" s="623"/>
      <c r="Z21" s="659">
        <v>24.4</v>
      </c>
      <c r="AA21" s="659"/>
      <c r="AB21" s="659"/>
      <c r="AC21" s="659"/>
      <c r="AD21" s="660">
        <v>1877477</v>
      </c>
      <c r="AE21" s="660"/>
      <c r="AF21" s="660"/>
      <c r="AG21" s="660"/>
      <c r="AH21" s="660"/>
      <c r="AI21" s="660"/>
      <c r="AJ21" s="660"/>
      <c r="AK21" s="660"/>
      <c r="AL21" s="624">
        <v>40.4</v>
      </c>
      <c r="AM21" s="625"/>
      <c r="AN21" s="625"/>
      <c r="AO21" s="661"/>
      <c r="AP21" s="618" t="s">
        <v>266</v>
      </c>
      <c r="AQ21" s="698"/>
      <c r="AR21" s="698"/>
      <c r="AS21" s="698"/>
      <c r="AT21" s="698"/>
      <c r="AU21" s="698"/>
      <c r="AV21" s="698"/>
      <c r="AW21" s="698"/>
      <c r="AX21" s="698"/>
      <c r="AY21" s="698"/>
      <c r="AZ21" s="698"/>
      <c r="BA21" s="698"/>
      <c r="BB21" s="698"/>
      <c r="BC21" s="698"/>
      <c r="BD21" s="698"/>
      <c r="BE21" s="698"/>
      <c r="BF21" s="699"/>
      <c r="BG21" s="621" t="s">
        <v>122</v>
      </c>
      <c r="BH21" s="622"/>
      <c r="BI21" s="622"/>
      <c r="BJ21" s="622"/>
      <c r="BK21" s="622"/>
      <c r="BL21" s="622"/>
      <c r="BM21" s="622"/>
      <c r="BN21" s="623"/>
      <c r="BO21" s="659" t="s">
        <v>122</v>
      </c>
      <c r="BP21" s="659"/>
      <c r="BQ21" s="659"/>
      <c r="BR21" s="659"/>
      <c r="BS21" s="660" t="s">
        <v>122</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18" t="s">
        <v>267</v>
      </c>
      <c r="C22" s="619"/>
      <c r="D22" s="619"/>
      <c r="E22" s="619"/>
      <c r="F22" s="619"/>
      <c r="G22" s="619"/>
      <c r="H22" s="619"/>
      <c r="I22" s="619"/>
      <c r="J22" s="619"/>
      <c r="K22" s="619"/>
      <c r="L22" s="619"/>
      <c r="M22" s="619"/>
      <c r="N22" s="619"/>
      <c r="O22" s="619"/>
      <c r="P22" s="619"/>
      <c r="Q22" s="620"/>
      <c r="R22" s="621">
        <v>1877477</v>
      </c>
      <c r="S22" s="622"/>
      <c r="T22" s="622"/>
      <c r="U22" s="622"/>
      <c r="V22" s="622"/>
      <c r="W22" s="622"/>
      <c r="X22" s="622"/>
      <c r="Y22" s="623"/>
      <c r="Z22" s="659">
        <v>21.5</v>
      </c>
      <c r="AA22" s="659"/>
      <c r="AB22" s="659"/>
      <c r="AC22" s="659"/>
      <c r="AD22" s="660">
        <v>1877477</v>
      </c>
      <c r="AE22" s="660"/>
      <c r="AF22" s="660"/>
      <c r="AG22" s="660"/>
      <c r="AH22" s="660"/>
      <c r="AI22" s="660"/>
      <c r="AJ22" s="660"/>
      <c r="AK22" s="660"/>
      <c r="AL22" s="624">
        <v>40.4</v>
      </c>
      <c r="AM22" s="625"/>
      <c r="AN22" s="625"/>
      <c r="AO22" s="661"/>
      <c r="AP22" s="618" t="s">
        <v>268</v>
      </c>
      <c r="AQ22" s="698"/>
      <c r="AR22" s="698"/>
      <c r="AS22" s="698"/>
      <c r="AT22" s="698"/>
      <c r="AU22" s="698"/>
      <c r="AV22" s="698"/>
      <c r="AW22" s="698"/>
      <c r="AX22" s="698"/>
      <c r="AY22" s="698"/>
      <c r="AZ22" s="698"/>
      <c r="BA22" s="698"/>
      <c r="BB22" s="698"/>
      <c r="BC22" s="698"/>
      <c r="BD22" s="698"/>
      <c r="BE22" s="698"/>
      <c r="BF22" s="699"/>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700"/>
      <c r="CD22" s="673" t="s">
        <v>269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2">
      <c r="B23" s="618" t="s">
        <v>270</v>
      </c>
      <c r="C23" s="619"/>
      <c r="D23" s="619"/>
      <c r="E23" s="619"/>
      <c r="F23" s="619"/>
      <c r="G23" s="619"/>
      <c r="H23" s="619"/>
      <c r="I23" s="619"/>
      <c r="J23" s="619"/>
      <c r="K23" s="619"/>
      <c r="L23" s="619"/>
      <c r="M23" s="619"/>
      <c r="N23" s="619"/>
      <c r="O23" s="619"/>
      <c r="P23" s="619"/>
      <c r="Q23" s="620"/>
      <c r="R23" s="621">
        <v>251295</v>
      </c>
      <c r="S23" s="622"/>
      <c r="T23" s="622"/>
      <c r="U23" s="622"/>
      <c r="V23" s="622"/>
      <c r="W23" s="622"/>
      <c r="X23" s="622"/>
      <c r="Y23" s="623"/>
      <c r="Z23" s="659">
        <v>2.9</v>
      </c>
      <c r="AA23" s="659"/>
      <c r="AB23" s="659"/>
      <c r="AC23" s="659"/>
      <c r="AD23" s="660" t="s">
        <v>122</v>
      </c>
      <c r="AE23" s="660"/>
      <c r="AF23" s="660"/>
      <c r="AG23" s="660"/>
      <c r="AH23" s="660"/>
      <c r="AI23" s="660"/>
      <c r="AJ23" s="660"/>
      <c r="AK23" s="660"/>
      <c r="AL23" s="624" t="s">
        <v>122</v>
      </c>
      <c r="AM23" s="625"/>
      <c r="AN23" s="625"/>
      <c r="AO23" s="661"/>
      <c r="AP23" s="618" t="s">
        <v>271</v>
      </c>
      <c r="AQ23" s="698"/>
      <c r="AR23" s="698"/>
      <c r="AS23" s="698"/>
      <c r="AT23" s="698"/>
      <c r="AU23" s="698"/>
      <c r="AV23" s="698"/>
      <c r="AW23" s="698"/>
      <c r="AX23" s="698"/>
      <c r="AY23" s="698"/>
      <c r="AZ23" s="698"/>
      <c r="BA23" s="698"/>
      <c r="BB23" s="698"/>
      <c r="BC23" s="698"/>
      <c r="BD23" s="698"/>
      <c r="BE23" s="698"/>
      <c r="BF23" s="699"/>
      <c r="BG23" s="621">
        <v>227469</v>
      </c>
      <c r="BH23" s="622"/>
      <c r="BI23" s="622"/>
      <c r="BJ23" s="622"/>
      <c r="BK23" s="622"/>
      <c r="BL23" s="622"/>
      <c r="BM23" s="622"/>
      <c r="BN23" s="623"/>
      <c r="BO23" s="659">
        <v>9.3000000000000007</v>
      </c>
      <c r="BP23" s="659"/>
      <c r="BQ23" s="659"/>
      <c r="BR23" s="659"/>
      <c r="BS23" s="660" t="s">
        <v>122</v>
      </c>
      <c r="BT23" s="660"/>
      <c r="BU23" s="660"/>
      <c r="BV23" s="660"/>
      <c r="BW23" s="660"/>
      <c r="BX23" s="660"/>
      <c r="BY23" s="660"/>
      <c r="BZ23" s="660"/>
      <c r="CA23" s="660"/>
      <c r="CB23" s="700"/>
      <c r="CD23" s="673" t="s">
        <v>211</v>
      </c>
      <c r="CE23" s="674"/>
      <c r="CF23" s="674"/>
      <c r="CG23" s="674"/>
      <c r="CH23" s="674"/>
      <c r="CI23" s="674"/>
      <c r="CJ23" s="674"/>
      <c r="CK23" s="674"/>
      <c r="CL23" s="674"/>
      <c r="CM23" s="674"/>
      <c r="CN23" s="674"/>
      <c r="CO23" s="674"/>
      <c r="CP23" s="674"/>
      <c r="CQ23" s="675"/>
      <c r="CR23" s="673" t="s">
        <v>272</v>
      </c>
      <c r="CS23" s="674"/>
      <c r="CT23" s="674"/>
      <c r="CU23" s="674"/>
      <c r="CV23" s="674"/>
      <c r="CW23" s="674"/>
      <c r="CX23" s="674"/>
      <c r="CY23" s="675"/>
      <c r="CZ23" s="673" t="s">
        <v>273</v>
      </c>
      <c r="DA23" s="674"/>
      <c r="DB23" s="674"/>
      <c r="DC23" s="675"/>
      <c r="DD23" s="673" t="s">
        <v>274</v>
      </c>
      <c r="DE23" s="674"/>
      <c r="DF23" s="674"/>
      <c r="DG23" s="674"/>
      <c r="DH23" s="674"/>
      <c r="DI23" s="674"/>
      <c r="DJ23" s="674"/>
      <c r="DK23" s="675"/>
      <c r="DL23" s="711" t="s">
        <v>275</v>
      </c>
      <c r="DM23" s="712"/>
      <c r="DN23" s="712"/>
      <c r="DO23" s="712"/>
      <c r="DP23" s="712"/>
      <c r="DQ23" s="712"/>
      <c r="DR23" s="712"/>
      <c r="DS23" s="712"/>
      <c r="DT23" s="712"/>
      <c r="DU23" s="712"/>
      <c r="DV23" s="713"/>
      <c r="DW23" s="673" t="s">
        <v>276</v>
      </c>
      <c r="DX23" s="674"/>
      <c r="DY23" s="674"/>
      <c r="DZ23" s="674"/>
      <c r="EA23" s="674"/>
      <c r="EB23" s="674"/>
      <c r="EC23" s="675"/>
    </row>
    <row r="24" spans="2:133" ht="11.25" customHeight="1" x14ac:dyDescent="0.2">
      <c r="B24" s="618" t="s">
        <v>277</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278</v>
      </c>
      <c r="AQ24" s="698"/>
      <c r="AR24" s="698"/>
      <c r="AS24" s="698"/>
      <c r="AT24" s="698"/>
      <c r="AU24" s="698"/>
      <c r="AV24" s="698"/>
      <c r="AW24" s="698"/>
      <c r="AX24" s="698"/>
      <c r="AY24" s="698"/>
      <c r="AZ24" s="698"/>
      <c r="BA24" s="698"/>
      <c r="BB24" s="698"/>
      <c r="BC24" s="698"/>
      <c r="BD24" s="698"/>
      <c r="BE24" s="698"/>
      <c r="BF24" s="699"/>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700"/>
      <c r="CD24" s="679" t="s">
        <v>279</v>
      </c>
      <c r="CE24" s="680"/>
      <c r="CF24" s="680"/>
      <c r="CG24" s="680"/>
      <c r="CH24" s="680"/>
      <c r="CI24" s="680"/>
      <c r="CJ24" s="680"/>
      <c r="CK24" s="680"/>
      <c r="CL24" s="680"/>
      <c r="CM24" s="680"/>
      <c r="CN24" s="680"/>
      <c r="CO24" s="680"/>
      <c r="CP24" s="680"/>
      <c r="CQ24" s="681"/>
      <c r="CR24" s="676">
        <v>3847189</v>
      </c>
      <c r="CS24" s="677"/>
      <c r="CT24" s="677"/>
      <c r="CU24" s="677"/>
      <c r="CV24" s="677"/>
      <c r="CW24" s="677"/>
      <c r="CX24" s="677"/>
      <c r="CY24" s="702"/>
      <c r="CZ24" s="703">
        <v>44.6</v>
      </c>
      <c r="DA24" s="685"/>
      <c r="DB24" s="685"/>
      <c r="DC24" s="705"/>
      <c r="DD24" s="701">
        <v>2816695</v>
      </c>
      <c r="DE24" s="677"/>
      <c r="DF24" s="677"/>
      <c r="DG24" s="677"/>
      <c r="DH24" s="677"/>
      <c r="DI24" s="677"/>
      <c r="DJ24" s="677"/>
      <c r="DK24" s="702"/>
      <c r="DL24" s="701">
        <v>2548566</v>
      </c>
      <c r="DM24" s="677"/>
      <c r="DN24" s="677"/>
      <c r="DO24" s="677"/>
      <c r="DP24" s="677"/>
      <c r="DQ24" s="677"/>
      <c r="DR24" s="677"/>
      <c r="DS24" s="677"/>
      <c r="DT24" s="677"/>
      <c r="DU24" s="677"/>
      <c r="DV24" s="702"/>
      <c r="DW24" s="703">
        <v>54.3</v>
      </c>
      <c r="DX24" s="685"/>
      <c r="DY24" s="685"/>
      <c r="DZ24" s="685"/>
      <c r="EA24" s="685"/>
      <c r="EB24" s="685"/>
      <c r="EC24" s="704"/>
    </row>
    <row r="25" spans="2:133" ht="11.25" customHeight="1" x14ac:dyDescent="0.2">
      <c r="B25" s="618" t="s">
        <v>280</v>
      </c>
      <c r="C25" s="619"/>
      <c r="D25" s="619"/>
      <c r="E25" s="619"/>
      <c r="F25" s="619"/>
      <c r="G25" s="619"/>
      <c r="H25" s="619"/>
      <c r="I25" s="619"/>
      <c r="J25" s="619"/>
      <c r="K25" s="619"/>
      <c r="L25" s="619"/>
      <c r="M25" s="619"/>
      <c r="N25" s="619"/>
      <c r="O25" s="619"/>
      <c r="P25" s="619"/>
      <c r="Q25" s="620"/>
      <c r="R25" s="621">
        <v>5096107</v>
      </c>
      <c r="S25" s="622"/>
      <c r="T25" s="622"/>
      <c r="U25" s="622"/>
      <c r="V25" s="622"/>
      <c r="W25" s="622"/>
      <c r="X25" s="622"/>
      <c r="Y25" s="623"/>
      <c r="Z25" s="659">
        <v>58.3</v>
      </c>
      <c r="AA25" s="659"/>
      <c r="AB25" s="659"/>
      <c r="AC25" s="659"/>
      <c r="AD25" s="660">
        <v>4617343</v>
      </c>
      <c r="AE25" s="660"/>
      <c r="AF25" s="660"/>
      <c r="AG25" s="660"/>
      <c r="AH25" s="660"/>
      <c r="AI25" s="660"/>
      <c r="AJ25" s="660"/>
      <c r="AK25" s="660"/>
      <c r="AL25" s="624">
        <v>99.2</v>
      </c>
      <c r="AM25" s="625"/>
      <c r="AN25" s="625"/>
      <c r="AO25" s="661"/>
      <c r="AP25" s="618" t="s">
        <v>281</v>
      </c>
      <c r="AQ25" s="698"/>
      <c r="AR25" s="698"/>
      <c r="AS25" s="698"/>
      <c r="AT25" s="698"/>
      <c r="AU25" s="698"/>
      <c r="AV25" s="698"/>
      <c r="AW25" s="698"/>
      <c r="AX25" s="698"/>
      <c r="AY25" s="698"/>
      <c r="AZ25" s="698"/>
      <c r="BA25" s="698"/>
      <c r="BB25" s="698"/>
      <c r="BC25" s="698"/>
      <c r="BD25" s="698"/>
      <c r="BE25" s="698"/>
      <c r="BF25" s="699"/>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700"/>
      <c r="CD25" s="618" t="s">
        <v>282</v>
      </c>
      <c r="CE25" s="619"/>
      <c r="CF25" s="619"/>
      <c r="CG25" s="619"/>
      <c r="CH25" s="619"/>
      <c r="CI25" s="619"/>
      <c r="CJ25" s="619"/>
      <c r="CK25" s="619"/>
      <c r="CL25" s="619"/>
      <c r="CM25" s="619"/>
      <c r="CN25" s="619"/>
      <c r="CO25" s="619"/>
      <c r="CP25" s="619"/>
      <c r="CQ25" s="620"/>
      <c r="CR25" s="621">
        <v>1499919</v>
      </c>
      <c r="CS25" s="634"/>
      <c r="CT25" s="634"/>
      <c r="CU25" s="634"/>
      <c r="CV25" s="634"/>
      <c r="CW25" s="634"/>
      <c r="CX25" s="634"/>
      <c r="CY25" s="635"/>
      <c r="CZ25" s="624">
        <v>17.399999999999999</v>
      </c>
      <c r="DA25" s="636"/>
      <c r="DB25" s="636"/>
      <c r="DC25" s="637"/>
      <c r="DD25" s="627">
        <v>1386064</v>
      </c>
      <c r="DE25" s="634"/>
      <c r="DF25" s="634"/>
      <c r="DG25" s="634"/>
      <c r="DH25" s="634"/>
      <c r="DI25" s="634"/>
      <c r="DJ25" s="634"/>
      <c r="DK25" s="635"/>
      <c r="DL25" s="627">
        <v>1376589</v>
      </c>
      <c r="DM25" s="634"/>
      <c r="DN25" s="634"/>
      <c r="DO25" s="634"/>
      <c r="DP25" s="634"/>
      <c r="DQ25" s="634"/>
      <c r="DR25" s="634"/>
      <c r="DS25" s="634"/>
      <c r="DT25" s="634"/>
      <c r="DU25" s="634"/>
      <c r="DV25" s="635"/>
      <c r="DW25" s="624">
        <v>29.3</v>
      </c>
      <c r="DX25" s="636"/>
      <c r="DY25" s="636"/>
      <c r="DZ25" s="636"/>
      <c r="EA25" s="636"/>
      <c r="EB25" s="636"/>
      <c r="EC25" s="648"/>
    </row>
    <row r="26" spans="2:133" ht="11.25" customHeight="1" x14ac:dyDescent="0.2">
      <c r="B26" s="618" t="s">
        <v>283</v>
      </c>
      <c r="C26" s="619"/>
      <c r="D26" s="619"/>
      <c r="E26" s="619"/>
      <c r="F26" s="619"/>
      <c r="G26" s="619"/>
      <c r="H26" s="619"/>
      <c r="I26" s="619"/>
      <c r="J26" s="619"/>
      <c r="K26" s="619"/>
      <c r="L26" s="619"/>
      <c r="M26" s="619"/>
      <c r="N26" s="619"/>
      <c r="O26" s="619"/>
      <c r="P26" s="619"/>
      <c r="Q26" s="620"/>
      <c r="R26" s="621">
        <v>2435</v>
      </c>
      <c r="S26" s="622"/>
      <c r="T26" s="622"/>
      <c r="U26" s="622"/>
      <c r="V26" s="622"/>
      <c r="W26" s="622"/>
      <c r="X26" s="622"/>
      <c r="Y26" s="623"/>
      <c r="Z26" s="659">
        <v>0</v>
      </c>
      <c r="AA26" s="659"/>
      <c r="AB26" s="659"/>
      <c r="AC26" s="659"/>
      <c r="AD26" s="660">
        <v>2435</v>
      </c>
      <c r="AE26" s="660"/>
      <c r="AF26" s="660"/>
      <c r="AG26" s="660"/>
      <c r="AH26" s="660"/>
      <c r="AI26" s="660"/>
      <c r="AJ26" s="660"/>
      <c r="AK26" s="660"/>
      <c r="AL26" s="624">
        <v>0.1</v>
      </c>
      <c r="AM26" s="625"/>
      <c r="AN26" s="625"/>
      <c r="AO26" s="661"/>
      <c r="AP26" s="618" t="s">
        <v>284</v>
      </c>
      <c r="AQ26" s="698"/>
      <c r="AR26" s="698"/>
      <c r="AS26" s="698"/>
      <c r="AT26" s="698"/>
      <c r="AU26" s="698"/>
      <c r="AV26" s="698"/>
      <c r="AW26" s="698"/>
      <c r="AX26" s="698"/>
      <c r="AY26" s="698"/>
      <c r="AZ26" s="698"/>
      <c r="BA26" s="698"/>
      <c r="BB26" s="698"/>
      <c r="BC26" s="698"/>
      <c r="BD26" s="698"/>
      <c r="BE26" s="698"/>
      <c r="BF26" s="699"/>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700"/>
      <c r="CD26" s="618" t="s">
        <v>285</v>
      </c>
      <c r="CE26" s="619"/>
      <c r="CF26" s="619"/>
      <c r="CG26" s="619"/>
      <c r="CH26" s="619"/>
      <c r="CI26" s="619"/>
      <c r="CJ26" s="619"/>
      <c r="CK26" s="619"/>
      <c r="CL26" s="619"/>
      <c r="CM26" s="619"/>
      <c r="CN26" s="619"/>
      <c r="CO26" s="619"/>
      <c r="CP26" s="619"/>
      <c r="CQ26" s="620"/>
      <c r="CR26" s="621">
        <v>977924</v>
      </c>
      <c r="CS26" s="622"/>
      <c r="CT26" s="622"/>
      <c r="CU26" s="622"/>
      <c r="CV26" s="622"/>
      <c r="CW26" s="622"/>
      <c r="CX26" s="622"/>
      <c r="CY26" s="623"/>
      <c r="CZ26" s="624">
        <v>11.3</v>
      </c>
      <c r="DA26" s="636"/>
      <c r="DB26" s="636"/>
      <c r="DC26" s="637"/>
      <c r="DD26" s="627">
        <v>905090</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2">
      <c r="B27" s="618" t="s">
        <v>286</v>
      </c>
      <c r="C27" s="619"/>
      <c r="D27" s="619"/>
      <c r="E27" s="619"/>
      <c r="F27" s="619"/>
      <c r="G27" s="619"/>
      <c r="H27" s="619"/>
      <c r="I27" s="619"/>
      <c r="J27" s="619"/>
      <c r="K27" s="619"/>
      <c r="L27" s="619"/>
      <c r="M27" s="619"/>
      <c r="N27" s="619"/>
      <c r="O27" s="619"/>
      <c r="P27" s="619"/>
      <c r="Q27" s="620"/>
      <c r="R27" s="621">
        <v>573</v>
      </c>
      <c r="S27" s="622"/>
      <c r="T27" s="622"/>
      <c r="U27" s="622"/>
      <c r="V27" s="622"/>
      <c r="W27" s="622"/>
      <c r="X27" s="622"/>
      <c r="Y27" s="623"/>
      <c r="Z27" s="659">
        <v>0</v>
      </c>
      <c r="AA27" s="659"/>
      <c r="AB27" s="659"/>
      <c r="AC27" s="659"/>
      <c r="AD27" s="660" t="s">
        <v>122</v>
      </c>
      <c r="AE27" s="660"/>
      <c r="AF27" s="660"/>
      <c r="AG27" s="660"/>
      <c r="AH27" s="660"/>
      <c r="AI27" s="660"/>
      <c r="AJ27" s="660"/>
      <c r="AK27" s="660"/>
      <c r="AL27" s="624" t="s">
        <v>122</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2442793</v>
      </c>
      <c r="BH27" s="622"/>
      <c r="BI27" s="622"/>
      <c r="BJ27" s="622"/>
      <c r="BK27" s="622"/>
      <c r="BL27" s="622"/>
      <c r="BM27" s="622"/>
      <c r="BN27" s="623"/>
      <c r="BO27" s="659">
        <v>100</v>
      </c>
      <c r="BP27" s="659"/>
      <c r="BQ27" s="659"/>
      <c r="BR27" s="659"/>
      <c r="BS27" s="660">
        <v>10806</v>
      </c>
      <c r="BT27" s="660"/>
      <c r="BU27" s="660"/>
      <c r="BV27" s="660"/>
      <c r="BW27" s="660"/>
      <c r="BX27" s="660"/>
      <c r="BY27" s="660"/>
      <c r="BZ27" s="660"/>
      <c r="CA27" s="660"/>
      <c r="CB27" s="700"/>
      <c r="CD27" s="618" t="s">
        <v>288</v>
      </c>
      <c r="CE27" s="619"/>
      <c r="CF27" s="619"/>
      <c r="CG27" s="619"/>
      <c r="CH27" s="619"/>
      <c r="CI27" s="619"/>
      <c r="CJ27" s="619"/>
      <c r="CK27" s="619"/>
      <c r="CL27" s="619"/>
      <c r="CM27" s="619"/>
      <c r="CN27" s="619"/>
      <c r="CO27" s="619"/>
      <c r="CP27" s="619"/>
      <c r="CQ27" s="620"/>
      <c r="CR27" s="621">
        <v>1577950</v>
      </c>
      <c r="CS27" s="634"/>
      <c r="CT27" s="634"/>
      <c r="CU27" s="634"/>
      <c r="CV27" s="634"/>
      <c r="CW27" s="634"/>
      <c r="CX27" s="634"/>
      <c r="CY27" s="635"/>
      <c r="CZ27" s="624">
        <v>18.3</v>
      </c>
      <c r="DA27" s="636"/>
      <c r="DB27" s="636"/>
      <c r="DC27" s="637"/>
      <c r="DD27" s="627">
        <v>694309</v>
      </c>
      <c r="DE27" s="634"/>
      <c r="DF27" s="634"/>
      <c r="DG27" s="634"/>
      <c r="DH27" s="634"/>
      <c r="DI27" s="634"/>
      <c r="DJ27" s="634"/>
      <c r="DK27" s="635"/>
      <c r="DL27" s="627">
        <v>435655</v>
      </c>
      <c r="DM27" s="634"/>
      <c r="DN27" s="634"/>
      <c r="DO27" s="634"/>
      <c r="DP27" s="634"/>
      <c r="DQ27" s="634"/>
      <c r="DR27" s="634"/>
      <c r="DS27" s="634"/>
      <c r="DT27" s="634"/>
      <c r="DU27" s="634"/>
      <c r="DV27" s="635"/>
      <c r="DW27" s="624">
        <v>9.3000000000000007</v>
      </c>
      <c r="DX27" s="636"/>
      <c r="DY27" s="636"/>
      <c r="DZ27" s="636"/>
      <c r="EA27" s="636"/>
      <c r="EB27" s="636"/>
      <c r="EC27" s="648"/>
    </row>
    <row r="28" spans="2:133" ht="11.25" customHeight="1" x14ac:dyDescent="0.2">
      <c r="B28" s="618" t="s">
        <v>289</v>
      </c>
      <c r="C28" s="619"/>
      <c r="D28" s="619"/>
      <c r="E28" s="619"/>
      <c r="F28" s="619"/>
      <c r="G28" s="619"/>
      <c r="H28" s="619"/>
      <c r="I28" s="619"/>
      <c r="J28" s="619"/>
      <c r="K28" s="619"/>
      <c r="L28" s="619"/>
      <c r="M28" s="619"/>
      <c r="N28" s="619"/>
      <c r="O28" s="619"/>
      <c r="P28" s="619"/>
      <c r="Q28" s="620"/>
      <c r="R28" s="621">
        <v>59300</v>
      </c>
      <c r="S28" s="622"/>
      <c r="T28" s="622"/>
      <c r="U28" s="622"/>
      <c r="V28" s="622"/>
      <c r="W28" s="622"/>
      <c r="X28" s="622"/>
      <c r="Y28" s="623"/>
      <c r="Z28" s="659">
        <v>0.7</v>
      </c>
      <c r="AA28" s="659"/>
      <c r="AB28" s="659"/>
      <c r="AC28" s="659"/>
      <c r="AD28" s="660">
        <v>27593</v>
      </c>
      <c r="AE28" s="660"/>
      <c r="AF28" s="660"/>
      <c r="AG28" s="660"/>
      <c r="AH28" s="660"/>
      <c r="AI28" s="660"/>
      <c r="AJ28" s="660"/>
      <c r="AK28" s="660"/>
      <c r="AL28" s="624">
        <v>0.6</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769320</v>
      </c>
      <c r="CS28" s="622"/>
      <c r="CT28" s="622"/>
      <c r="CU28" s="622"/>
      <c r="CV28" s="622"/>
      <c r="CW28" s="622"/>
      <c r="CX28" s="622"/>
      <c r="CY28" s="623"/>
      <c r="CZ28" s="624">
        <v>8.9</v>
      </c>
      <c r="DA28" s="636"/>
      <c r="DB28" s="636"/>
      <c r="DC28" s="637"/>
      <c r="DD28" s="627">
        <v>736322</v>
      </c>
      <c r="DE28" s="622"/>
      <c r="DF28" s="622"/>
      <c r="DG28" s="622"/>
      <c r="DH28" s="622"/>
      <c r="DI28" s="622"/>
      <c r="DJ28" s="622"/>
      <c r="DK28" s="623"/>
      <c r="DL28" s="627">
        <v>736322</v>
      </c>
      <c r="DM28" s="622"/>
      <c r="DN28" s="622"/>
      <c r="DO28" s="622"/>
      <c r="DP28" s="622"/>
      <c r="DQ28" s="622"/>
      <c r="DR28" s="622"/>
      <c r="DS28" s="622"/>
      <c r="DT28" s="622"/>
      <c r="DU28" s="622"/>
      <c r="DV28" s="623"/>
      <c r="DW28" s="624">
        <v>15.7</v>
      </c>
      <c r="DX28" s="636"/>
      <c r="DY28" s="636"/>
      <c r="DZ28" s="636"/>
      <c r="EA28" s="636"/>
      <c r="EB28" s="636"/>
      <c r="EC28" s="648"/>
    </row>
    <row r="29" spans="2:133" ht="11.25" customHeight="1" x14ac:dyDescent="0.2">
      <c r="B29" s="618" t="s">
        <v>291</v>
      </c>
      <c r="C29" s="619"/>
      <c r="D29" s="619"/>
      <c r="E29" s="619"/>
      <c r="F29" s="619"/>
      <c r="G29" s="619"/>
      <c r="H29" s="619"/>
      <c r="I29" s="619"/>
      <c r="J29" s="619"/>
      <c r="K29" s="619"/>
      <c r="L29" s="619"/>
      <c r="M29" s="619"/>
      <c r="N29" s="619"/>
      <c r="O29" s="619"/>
      <c r="P29" s="619"/>
      <c r="Q29" s="620"/>
      <c r="R29" s="621">
        <v>39416</v>
      </c>
      <c r="S29" s="622"/>
      <c r="T29" s="622"/>
      <c r="U29" s="622"/>
      <c r="V29" s="622"/>
      <c r="W29" s="622"/>
      <c r="X29" s="622"/>
      <c r="Y29" s="623"/>
      <c r="Z29" s="659">
        <v>0.5</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292</v>
      </c>
      <c r="CE29" s="641"/>
      <c r="CF29" s="618" t="s">
        <v>66</v>
      </c>
      <c r="CG29" s="619"/>
      <c r="CH29" s="619"/>
      <c r="CI29" s="619"/>
      <c r="CJ29" s="619"/>
      <c r="CK29" s="619"/>
      <c r="CL29" s="619"/>
      <c r="CM29" s="619"/>
      <c r="CN29" s="619"/>
      <c r="CO29" s="619"/>
      <c r="CP29" s="619"/>
      <c r="CQ29" s="620"/>
      <c r="CR29" s="621">
        <v>769316</v>
      </c>
      <c r="CS29" s="634"/>
      <c r="CT29" s="634"/>
      <c r="CU29" s="634"/>
      <c r="CV29" s="634"/>
      <c r="CW29" s="634"/>
      <c r="CX29" s="634"/>
      <c r="CY29" s="635"/>
      <c r="CZ29" s="624">
        <v>8.9</v>
      </c>
      <c r="DA29" s="636"/>
      <c r="DB29" s="636"/>
      <c r="DC29" s="637"/>
      <c r="DD29" s="627">
        <v>736318</v>
      </c>
      <c r="DE29" s="634"/>
      <c r="DF29" s="634"/>
      <c r="DG29" s="634"/>
      <c r="DH29" s="634"/>
      <c r="DI29" s="634"/>
      <c r="DJ29" s="634"/>
      <c r="DK29" s="635"/>
      <c r="DL29" s="627">
        <v>736318</v>
      </c>
      <c r="DM29" s="634"/>
      <c r="DN29" s="634"/>
      <c r="DO29" s="634"/>
      <c r="DP29" s="634"/>
      <c r="DQ29" s="634"/>
      <c r="DR29" s="634"/>
      <c r="DS29" s="634"/>
      <c r="DT29" s="634"/>
      <c r="DU29" s="634"/>
      <c r="DV29" s="635"/>
      <c r="DW29" s="624">
        <v>15.7</v>
      </c>
      <c r="DX29" s="636"/>
      <c r="DY29" s="636"/>
      <c r="DZ29" s="636"/>
      <c r="EA29" s="636"/>
      <c r="EB29" s="636"/>
      <c r="EC29" s="648"/>
    </row>
    <row r="30" spans="2:133" ht="11.25" customHeight="1" x14ac:dyDescent="0.2">
      <c r="B30" s="618" t="s">
        <v>293</v>
      </c>
      <c r="C30" s="619"/>
      <c r="D30" s="619"/>
      <c r="E30" s="619"/>
      <c r="F30" s="619"/>
      <c r="G30" s="619"/>
      <c r="H30" s="619"/>
      <c r="I30" s="619"/>
      <c r="J30" s="619"/>
      <c r="K30" s="619"/>
      <c r="L30" s="619"/>
      <c r="M30" s="619"/>
      <c r="N30" s="619"/>
      <c r="O30" s="619"/>
      <c r="P30" s="619"/>
      <c r="Q30" s="620"/>
      <c r="R30" s="621">
        <v>1162045</v>
      </c>
      <c r="S30" s="622"/>
      <c r="T30" s="622"/>
      <c r="U30" s="622"/>
      <c r="V30" s="622"/>
      <c r="W30" s="622"/>
      <c r="X30" s="622"/>
      <c r="Y30" s="623"/>
      <c r="Z30" s="659">
        <v>13.3</v>
      </c>
      <c r="AA30" s="659"/>
      <c r="AB30" s="659"/>
      <c r="AC30" s="659"/>
      <c r="AD30" s="660" t="s">
        <v>122</v>
      </c>
      <c r="AE30" s="660"/>
      <c r="AF30" s="660"/>
      <c r="AG30" s="660"/>
      <c r="AH30" s="660"/>
      <c r="AI30" s="660"/>
      <c r="AJ30" s="660"/>
      <c r="AK30" s="660"/>
      <c r="AL30" s="624" t="s">
        <v>122</v>
      </c>
      <c r="AM30" s="625"/>
      <c r="AN30" s="625"/>
      <c r="AO30" s="661"/>
      <c r="AP30" s="673" t="s">
        <v>211</v>
      </c>
      <c r="AQ30" s="674"/>
      <c r="AR30" s="674"/>
      <c r="AS30" s="674"/>
      <c r="AT30" s="674"/>
      <c r="AU30" s="674"/>
      <c r="AV30" s="674"/>
      <c r="AW30" s="674"/>
      <c r="AX30" s="674"/>
      <c r="AY30" s="674"/>
      <c r="AZ30" s="674"/>
      <c r="BA30" s="674"/>
      <c r="BB30" s="674"/>
      <c r="BC30" s="674"/>
      <c r="BD30" s="674"/>
      <c r="BE30" s="674"/>
      <c r="BF30" s="675"/>
      <c r="BG30" s="673" t="s">
        <v>294</v>
      </c>
      <c r="BH30" s="691"/>
      <c r="BI30" s="691"/>
      <c r="BJ30" s="691"/>
      <c r="BK30" s="691"/>
      <c r="BL30" s="691"/>
      <c r="BM30" s="691"/>
      <c r="BN30" s="691"/>
      <c r="BO30" s="691"/>
      <c r="BP30" s="691"/>
      <c r="BQ30" s="692"/>
      <c r="BR30" s="673" t="s">
        <v>295</v>
      </c>
      <c r="BS30" s="691"/>
      <c r="BT30" s="691"/>
      <c r="BU30" s="691"/>
      <c r="BV30" s="691"/>
      <c r="BW30" s="691"/>
      <c r="BX30" s="691"/>
      <c r="BY30" s="691"/>
      <c r="BZ30" s="691"/>
      <c r="CA30" s="691"/>
      <c r="CB30" s="692"/>
      <c r="CD30" s="642"/>
      <c r="CE30" s="643"/>
      <c r="CF30" s="618" t="s">
        <v>296</v>
      </c>
      <c r="CG30" s="619"/>
      <c r="CH30" s="619"/>
      <c r="CI30" s="619"/>
      <c r="CJ30" s="619"/>
      <c r="CK30" s="619"/>
      <c r="CL30" s="619"/>
      <c r="CM30" s="619"/>
      <c r="CN30" s="619"/>
      <c r="CO30" s="619"/>
      <c r="CP30" s="619"/>
      <c r="CQ30" s="620"/>
      <c r="CR30" s="621">
        <v>727720</v>
      </c>
      <c r="CS30" s="622"/>
      <c r="CT30" s="622"/>
      <c r="CU30" s="622"/>
      <c r="CV30" s="622"/>
      <c r="CW30" s="622"/>
      <c r="CX30" s="622"/>
      <c r="CY30" s="623"/>
      <c r="CZ30" s="624">
        <v>8.4</v>
      </c>
      <c r="DA30" s="636"/>
      <c r="DB30" s="636"/>
      <c r="DC30" s="637"/>
      <c r="DD30" s="627">
        <v>694722</v>
      </c>
      <c r="DE30" s="622"/>
      <c r="DF30" s="622"/>
      <c r="DG30" s="622"/>
      <c r="DH30" s="622"/>
      <c r="DI30" s="622"/>
      <c r="DJ30" s="622"/>
      <c r="DK30" s="623"/>
      <c r="DL30" s="627">
        <v>694722</v>
      </c>
      <c r="DM30" s="622"/>
      <c r="DN30" s="622"/>
      <c r="DO30" s="622"/>
      <c r="DP30" s="622"/>
      <c r="DQ30" s="622"/>
      <c r="DR30" s="622"/>
      <c r="DS30" s="622"/>
      <c r="DT30" s="622"/>
      <c r="DU30" s="622"/>
      <c r="DV30" s="623"/>
      <c r="DW30" s="624">
        <v>14.8</v>
      </c>
      <c r="DX30" s="636"/>
      <c r="DY30" s="636"/>
      <c r="DZ30" s="636"/>
      <c r="EA30" s="636"/>
      <c r="EB30" s="636"/>
      <c r="EC30" s="648"/>
    </row>
    <row r="31" spans="2:133" ht="11.25" customHeight="1" x14ac:dyDescent="0.2">
      <c r="B31" s="688" t="s">
        <v>297</v>
      </c>
      <c r="C31" s="689"/>
      <c r="D31" s="689"/>
      <c r="E31" s="689"/>
      <c r="F31" s="689"/>
      <c r="G31" s="689"/>
      <c r="H31" s="689"/>
      <c r="I31" s="689"/>
      <c r="J31" s="689"/>
      <c r="K31" s="689"/>
      <c r="L31" s="689"/>
      <c r="M31" s="689"/>
      <c r="N31" s="689"/>
      <c r="O31" s="689"/>
      <c r="P31" s="689"/>
      <c r="Q31" s="690"/>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93" t="s">
        <v>298</v>
      </c>
      <c r="AQ31" s="694"/>
      <c r="AR31" s="694"/>
      <c r="AS31" s="694"/>
      <c r="AT31" s="695" t="s">
        <v>299</v>
      </c>
      <c r="AU31" s="218"/>
      <c r="AV31" s="218"/>
      <c r="AW31" s="218"/>
      <c r="AX31" s="679" t="s">
        <v>177</v>
      </c>
      <c r="AY31" s="680"/>
      <c r="AZ31" s="680"/>
      <c r="BA31" s="680"/>
      <c r="BB31" s="680"/>
      <c r="BC31" s="680"/>
      <c r="BD31" s="680"/>
      <c r="BE31" s="680"/>
      <c r="BF31" s="681"/>
      <c r="BG31" s="683">
        <v>99.1</v>
      </c>
      <c r="BH31" s="684"/>
      <c r="BI31" s="684"/>
      <c r="BJ31" s="684"/>
      <c r="BK31" s="684"/>
      <c r="BL31" s="684"/>
      <c r="BM31" s="685">
        <v>98.1</v>
      </c>
      <c r="BN31" s="684"/>
      <c r="BO31" s="684"/>
      <c r="BP31" s="684"/>
      <c r="BQ31" s="686"/>
      <c r="BR31" s="683">
        <v>99.1</v>
      </c>
      <c r="BS31" s="684"/>
      <c r="BT31" s="684"/>
      <c r="BU31" s="684"/>
      <c r="BV31" s="684"/>
      <c r="BW31" s="684"/>
      <c r="BX31" s="685">
        <v>98</v>
      </c>
      <c r="BY31" s="684"/>
      <c r="BZ31" s="684"/>
      <c r="CA31" s="684"/>
      <c r="CB31" s="686"/>
      <c r="CD31" s="642"/>
      <c r="CE31" s="643"/>
      <c r="CF31" s="618" t="s">
        <v>300</v>
      </c>
      <c r="CG31" s="619"/>
      <c r="CH31" s="619"/>
      <c r="CI31" s="619"/>
      <c r="CJ31" s="619"/>
      <c r="CK31" s="619"/>
      <c r="CL31" s="619"/>
      <c r="CM31" s="619"/>
      <c r="CN31" s="619"/>
      <c r="CO31" s="619"/>
      <c r="CP31" s="619"/>
      <c r="CQ31" s="620"/>
      <c r="CR31" s="621">
        <v>41596</v>
      </c>
      <c r="CS31" s="634"/>
      <c r="CT31" s="634"/>
      <c r="CU31" s="634"/>
      <c r="CV31" s="634"/>
      <c r="CW31" s="634"/>
      <c r="CX31" s="634"/>
      <c r="CY31" s="635"/>
      <c r="CZ31" s="624">
        <v>0.5</v>
      </c>
      <c r="DA31" s="636"/>
      <c r="DB31" s="636"/>
      <c r="DC31" s="637"/>
      <c r="DD31" s="627">
        <v>41596</v>
      </c>
      <c r="DE31" s="634"/>
      <c r="DF31" s="634"/>
      <c r="DG31" s="634"/>
      <c r="DH31" s="634"/>
      <c r="DI31" s="634"/>
      <c r="DJ31" s="634"/>
      <c r="DK31" s="635"/>
      <c r="DL31" s="627">
        <v>41596</v>
      </c>
      <c r="DM31" s="634"/>
      <c r="DN31" s="634"/>
      <c r="DO31" s="634"/>
      <c r="DP31" s="634"/>
      <c r="DQ31" s="634"/>
      <c r="DR31" s="634"/>
      <c r="DS31" s="634"/>
      <c r="DT31" s="634"/>
      <c r="DU31" s="634"/>
      <c r="DV31" s="635"/>
      <c r="DW31" s="624">
        <v>0.9</v>
      </c>
      <c r="DX31" s="636"/>
      <c r="DY31" s="636"/>
      <c r="DZ31" s="636"/>
      <c r="EA31" s="636"/>
      <c r="EB31" s="636"/>
      <c r="EC31" s="648"/>
    </row>
    <row r="32" spans="2:133" ht="11.25" customHeight="1" x14ac:dyDescent="0.2">
      <c r="B32" s="618" t="s">
        <v>301</v>
      </c>
      <c r="C32" s="619"/>
      <c r="D32" s="619"/>
      <c r="E32" s="619"/>
      <c r="F32" s="619"/>
      <c r="G32" s="619"/>
      <c r="H32" s="619"/>
      <c r="I32" s="619"/>
      <c r="J32" s="619"/>
      <c r="K32" s="619"/>
      <c r="L32" s="619"/>
      <c r="M32" s="619"/>
      <c r="N32" s="619"/>
      <c r="O32" s="619"/>
      <c r="P32" s="619"/>
      <c r="Q32" s="620"/>
      <c r="R32" s="621">
        <v>551092</v>
      </c>
      <c r="S32" s="622"/>
      <c r="T32" s="622"/>
      <c r="U32" s="622"/>
      <c r="V32" s="622"/>
      <c r="W32" s="622"/>
      <c r="X32" s="622"/>
      <c r="Y32" s="623"/>
      <c r="Z32" s="659">
        <v>6.3</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6"/>
      <c r="AU32" s="214" t="s">
        <v>302</v>
      </c>
      <c r="AX32" s="618" t="s">
        <v>303</v>
      </c>
      <c r="AY32" s="619"/>
      <c r="AZ32" s="619"/>
      <c r="BA32" s="619"/>
      <c r="BB32" s="619"/>
      <c r="BC32" s="619"/>
      <c r="BD32" s="619"/>
      <c r="BE32" s="619"/>
      <c r="BF32" s="620"/>
      <c r="BG32" s="687">
        <v>98.9</v>
      </c>
      <c r="BH32" s="634"/>
      <c r="BI32" s="634"/>
      <c r="BJ32" s="634"/>
      <c r="BK32" s="634"/>
      <c r="BL32" s="634"/>
      <c r="BM32" s="625">
        <v>97.6</v>
      </c>
      <c r="BN32" s="634"/>
      <c r="BO32" s="634"/>
      <c r="BP32" s="634"/>
      <c r="BQ32" s="657"/>
      <c r="BR32" s="687">
        <v>98.8</v>
      </c>
      <c r="BS32" s="634"/>
      <c r="BT32" s="634"/>
      <c r="BU32" s="634"/>
      <c r="BV32" s="634"/>
      <c r="BW32" s="634"/>
      <c r="BX32" s="625">
        <v>97.7</v>
      </c>
      <c r="BY32" s="634"/>
      <c r="BZ32" s="634"/>
      <c r="CA32" s="634"/>
      <c r="CB32" s="657"/>
      <c r="CD32" s="644"/>
      <c r="CE32" s="645"/>
      <c r="CF32" s="618" t="s">
        <v>304</v>
      </c>
      <c r="CG32" s="619"/>
      <c r="CH32" s="619"/>
      <c r="CI32" s="619"/>
      <c r="CJ32" s="619"/>
      <c r="CK32" s="619"/>
      <c r="CL32" s="619"/>
      <c r="CM32" s="619"/>
      <c r="CN32" s="619"/>
      <c r="CO32" s="619"/>
      <c r="CP32" s="619"/>
      <c r="CQ32" s="620"/>
      <c r="CR32" s="621">
        <v>4</v>
      </c>
      <c r="CS32" s="622"/>
      <c r="CT32" s="622"/>
      <c r="CU32" s="622"/>
      <c r="CV32" s="622"/>
      <c r="CW32" s="622"/>
      <c r="CX32" s="622"/>
      <c r="CY32" s="623"/>
      <c r="CZ32" s="624">
        <v>0</v>
      </c>
      <c r="DA32" s="636"/>
      <c r="DB32" s="636"/>
      <c r="DC32" s="637"/>
      <c r="DD32" s="627">
        <v>4</v>
      </c>
      <c r="DE32" s="622"/>
      <c r="DF32" s="622"/>
      <c r="DG32" s="622"/>
      <c r="DH32" s="622"/>
      <c r="DI32" s="622"/>
      <c r="DJ32" s="622"/>
      <c r="DK32" s="623"/>
      <c r="DL32" s="627">
        <v>4</v>
      </c>
      <c r="DM32" s="622"/>
      <c r="DN32" s="622"/>
      <c r="DO32" s="622"/>
      <c r="DP32" s="622"/>
      <c r="DQ32" s="622"/>
      <c r="DR32" s="622"/>
      <c r="DS32" s="622"/>
      <c r="DT32" s="622"/>
      <c r="DU32" s="622"/>
      <c r="DV32" s="623"/>
      <c r="DW32" s="624">
        <v>0</v>
      </c>
      <c r="DX32" s="636"/>
      <c r="DY32" s="636"/>
      <c r="DZ32" s="636"/>
      <c r="EA32" s="636"/>
      <c r="EB32" s="636"/>
      <c r="EC32" s="648"/>
    </row>
    <row r="33" spans="2:133" ht="11.25" customHeight="1" x14ac:dyDescent="0.2">
      <c r="B33" s="618" t="s">
        <v>305</v>
      </c>
      <c r="C33" s="619"/>
      <c r="D33" s="619"/>
      <c r="E33" s="619"/>
      <c r="F33" s="619"/>
      <c r="G33" s="619"/>
      <c r="H33" s="619"/>
      <c r="I33" s="619"/>
      <c r="J33" s="619"/>
      <c r="K33" s="619"/>
      <c r="L33" s="619"/>
      <c r="M33" s="619"/>
      <c r="N33" s="619"/>
      <c r="O33" s="619"/>
      <c r="P33" s="619"/>
      <c r="Q33" s="620"/>
      <c r="R33" s="621">
        <v>41991</v>
      </c>
      <c r="S33" s="622"/>
      <c r="T33" s="622"/>
      <c r="U33" s="622"/>
      <c r="V33" s="622"/>
      <c r="W33" s="622"/>
      <c r="X33" s="622"/>
      <c r="Y33" s="623"/>
      <c r="Z33" s="659">
        <v>0.5</v>
      </c>
      <c r="AA33" s="659"/>
      <c r="AB33" s="659"/>
      <c r="AC33" s="659"/>
      <c r="AD33" s="660">
        <v>192</v>
      </c>
      <c r="AE33" s="660"/>
      <c r="AF33" s="660"/>
      <c r="AG33" s="660"/>
      <c r="AH33" s="660"/>
      <c r="AI33" s="660"/>
      <c r="AJ33" s="660"/>
      <c r="AK33" s="660"/>
      <c r="AL33" s="624">
        <v>0</v>
      </c>
      <c r="AM33" s="625"/>
      <c r="AN33" s="625"/>
      <c r="AO33" s="661"/>
      <c r="AP33" s="664"/>
      <c r="AQ33" s="665"/>
      <c r="AR33" s="665"/>
      <c r="AS33" s="665"/>
      <c r="AT33" s="697"/>
      <c r="AU33" s="219"/>
      <c r="AV33" s="219"/>
      <c r="AW33" s="219"/>
      <c r="AX33" s="602" t="s">
        <v>306</v>
      </c>
      <c r="AY33" s="603"/>
      <c r="AZ33" s="603"/>
      <c r="BA33" s="603"/>
      <c r="BB33" s="603"/>
      <c r="BC33" s="603"/>
      <c r="BD33" s="603"/>
      <c r="BE33" s="603"/>
      <c r="BF33" s="604"/>
      <c r="BG33" s="682">
        <v>99.2</v>
      </c>
      <c r="BH33" s="606"/>
      <c r="BI33" s="606"/>
      <c r="BJ33" s="606"/>
      <c r="BK33" s="606"/>
      <c r="BL33" s="606"/>
      <c r="BM33" s="652">
        <v>98.3</v>
      </c>
      <c r="BN33" s="606"/>
      <c r="BO33" s="606"/>
      <c r="BP33" s="606"/>
      <c r="BQ33" s="669"/>
      <c r="BR33" s="682">
        <v>99.2</v>
      </c>
      <c r="BS33" s="606"/>
      <c r="BT33" s="606"/>
      <c r="BU33" s="606"/>
      <c r="BV33" s="606"/>
      <c r="BW33" s="606"/>
      <c r="BX33" s="652">
        <v>98.1</v>
      </c>
      <c r="BY33" s="606"/>
      <c r="BZ33" s="606"/>
      <c r="CA33" s="606"/>
      <c r="CB33" s="669"/>
      <c r="CD33" s="618" t="s">
        <v>307</v>
      </c>
      <c r="CE33" s="619"/>
      <c r="CF33" s="619"/>
      <c r="CG33" s="619"/>
      <c r="CH33" s="619"/>
      <c r="CI33" s="619"/>
      <c r="CJ33" s="619"/>
      <c r="CK33" s="619"/>
      <c r="CL33" s="619"/>
      <c r="CM33" s="619"/>
      <c r="CN33" s="619"/>
      <c r="CO33" s="619"/>
      <c r="CP33" s="619"/>
      <c r="CQ33" s="620"/>
      <c r="CR33" s="621">
        <v>3563760</v>
      </c>
      <c r="CS33" s="634"/>
      <c r="CT33" s="634"/>
      <c r="CU33" s="634"/>
      <c r="CV33" s="634"/>
      <c r="CW33" s="634"/>
      <c r="CX33" s="634"/>
      <c r="CY33" s="635"/>
      <c r="CZ33" s="624">
        <v>41.3</v>
      </c>
      <c r="DA33" s="636"/>
      <c r="DB33" s="636"/>
      <c r="DC33" s="637"/>
      <c r="DD33" s="627">
        <v>2900264</v>
      </c>
      <c r="DE33" s="634"/>
      <c r="DF33" s="634"/>
      <c r="DG33" s="634"/>
      <c r="DH33" s="634"/>
      <c r="DI33" s="634"/>
      <c r="DJ33" s="634"/>
      <c r="DK33" s="635"/>
      <c r="DL33" s="627">
        <v>2135425</v>
      </c>
      <c r="DM33" s="634"/>
      <c r="DN33" s="634"/>
      <c r="DO33" s="634"/>
      <c r="DP33" s="634"/>
      <c r="DQ33" s="634"/>
      <c r="DR33" s="634"/>
      <c r="DS33" s="634"/>
      <c r="DT33" s="634"/>
      <c r="DU33" s="634"/>
      <c r="DV33" s="635"/>
      <c r="DW33" s="624">
        <v>45.5</v>
      </c>
      <c r="DX33" s="636"/>
      <c r="DY33" s="636"/>
      <c r="DZ33" s="636"/>
      <c r="EA33" s="636"/>
      <c r="EB33" s="636"/>
      <c r="EC33" s="648"/>
    </row>
    <row r="34" spans="2:133" ht="11.25" customHeight="1" x14ac:dyDescent="0.2">
      <c r="B34" s="618" t="s">
        <v>308</v>
      </c>
      <c r="C34" s="619"/>
      <c r="D34" s="619"/>
      <c r="E34" s="619"/>
      <c r="F34" s="619"/>
      <c r="G34" s="619"/>
      <c r="H34" s="619"/>
      <c r="I34" s="619"/>
      <c r="J34" s="619"/>
      <c r="K34" s="619"/>
      <c r="L34" s="619"/>
      <c r="M34" s="619"/>
      <c r="N34" s="619"/>
      <c r="O34" s="619"/>
      <c r="P34" s="619"/>
      <c r="Q34" s="620"/>
      <c r="R34" s="621">
        <v>192548</v>
      </c>
      <c r="S34" s="622"/>
      <c r="T34" s="622"/>
      <c r="U34" s="622"/>
      <c r="V34" s="622"/>
      <c r="W34" s="622"/>
      <c r="X34" s="622"/>
      <c r="Y34" s="623"/>
      <c r="Z34" s="659">
        <v>2.2000000000000002</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1284022</v>
      </c>
      <c r="CS34" s="622"/>
      <c r="CT34" s="622"/>
      <c r="CU34" s="622"/>
      <c r="CV34" s="622"/>
      <c r="CW34" s="622"/>
      <c r="CX34" s="622"/>
      <c r="CY34" s="623"/>
      <c r="CZ34" s="624">
        <v>14.9</v>
      </c>
      <c r="DA34" s="636"/>
      <c r="DB34" s="636"/>
      <c r="DC34" s="637"/>
      <c r="DD34" s="627">
        <v>1031356</v>
      </c>
      <c r="DE34" s="622"/>
      <c r="DF34" s="622"/>
      <c r="DG34" s="622"/>
      <c r="DH34" s="622"/>
      <c r="DI34" s="622"/>
      <c r="DJ34" s="622"/>
      <c r="DK34" s="623"/>
      <c r="DL34" s="627">
        <v>937439</v>
      </c>
      <c r="DM34" s="622"/>
      <c r="DN34" s="622"/>
      <c r="DO34" s="622"/>
      <c r="DP34" s="622"/>
      <c r="DQ34" s="622"/>
      <c r="DR34" s="622"/>
      <c r="DS34" s="622"/>
      <c r="DT34" s="622"/>
      <c r="DU34" s="622"/>
      <c r="DV34" s="623"/>
      <c r="DW34" s="624">
        <v>20</v>
      </c>
      <c r="DX34" s="636"/>
      <c r="DY34" s="636"/>
      <c r="DZ34" s="636"/>
      <c r="EA34" s="636"/>
      <c r="EB34" s="636"/>
      <c r="EC34" s="648"/>
    </row>
    <row r="35" spans="2:133" ht="11.25" customHeight="1" x14ac:dyDescent="0.2">
      <c r="B35" s="618" t="s">
        <v>310</v>
      </c>
      <c r="C35" s="619"/>
      <c r="D35" s="619"/>
      <c r="E35" s="619"/>
      <c r="F35" s="619"/>
      <c r="G35" s="619"/>
      <c r="H35" s="619"/>
      <c r="I35" s="619"/>
      <c r="J35" s="619"/>
      <c r="K35" s="619"/>
      <c r="L35" s="619"/>
      <c r="M35" s="619"/>
      <c r="N35" s="619"/>
      <c r="O35" s="619"/>
      <c r="P35" s="619"/>
      <c r="Q35" s="620"/>
      <c r="R35" s="621">
        <v>125965</v>
      </c>
      <c r="S35" s="622"/>
      <c r="T35" s="622"/>
      <c r="U35" s="622"/>
      <c r="V35" s="622"/>
      <c r="W35" s="622"/>
      <c r="X35" s="622"/>
      <c r="Y35" s="623"/>
      <c r="Z35" s="659">
        <v>1.4</v>
      </c>
      <c r="AA35" s="659"/>
      <c r="AB35" s="659"/>
      <c r="AC35" s="659"/>
      <c r="AD35" s="660" t="s">
        <v>122</v>
      </c>
      <c r="AE35" s="660"/>
      <c r="AF35" s="660"/>
      <c r="AG35" s="660"/>
      <c r="AH35" s="660"/>
      <c r="AI35" s="660"/>
      <c r="AJ35" s="660"/>
      <c r="AK35" s="660"/>
      <c r="AL35" s="624" t="s">
        <v>122</v>
      </c>
      <c r="AM35" s="625"/>
      <c r="AN35" s="625"/>
      <c r="AO35" s="661"/>
      <c r="AP35" s="222"/>
      <c r="AQ35" s="673" t="s">
        <v>311</v>
      </c>
      <c r="AR35" s="674"/>
      <c r="AS35" s="674"/>
      <c r="AT35" s="674"/>
      <c r="AU35" s="674"/>
      <c r="AV35" s="674"/>
      <c r="AW35" s="674"/>
      <c r="AX35" s="674"/>
      <c r="AY35" s="674"/>
      <c r="AZ35" s="674"/>
      <c r="BA35" s="674"/>
      <c r="BB35" s="674"/>
      <c r="BC35" s="674"/>
      <c r="BD35" s="674"/>
      <c r="BE35" s="674"/>
      <c r="BF35" s="675"/>
      <c r="BG35" s="673" t="s">
        <v>312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313</v>
      </c>
      <c r="CE35" s="619"/>
      <c r="CF35" s="619"/>
      <c r="CG35" s="619"/>
      <c r="CH35" s="619"/>
      <c r="CI35" s="619"/>
      <c r="CJ35" s="619"/>
      <c r="CK35" s="619"/>
      <c r="CL35" s="619"/>
      <c r="CM35" s="619"/>
      <c r="CN35" s="619"/>
      <c r="CO35" s="619"/>
      <c r="CP35" s="619"/>
      <c r="CQ35" s="620"/>
      <c r="CR35" s="621">
        <v>13227</v>
      </c>
      <c r="CS35" s="634"/>
      <c r="CT35" s="634"/>
      <c r="CU35" s="634"/>
      <c r="CV35" s="634"/>
      <c r="CW35" s="634"/>
      <c r="CX35" s="634"/>
      <c r="CY35" s="635"/>
      <c r="CZ35" s="624">
        <v>0.2</v>
      </c>
      <c r="DA35" s="636"/>
      <c r="DB35" s="636"/>
      <c r="DC35" s="637"/>
      <c r="DD35" s="627">
        <v>13227</v>
      </c>
      <c r="DE35" s="634"/>
      <c r="DF35" s="634"/>
      <c r="DG35" s="634"/>
      <c r="DH35" s="634"/>
      <c r="DI35" s="634"/>
      <c r="DJ35" s="634"/>
      <c r="DK35" s="635"/>
      <c r="DL35" s="627">
        <v>13227</v>
      </c>
      <c r="DM35" s="634"/>
      <c r="DN35" s="634"/>
      <c r="DO35" s="634"/>
      <c r="DP35" s="634"/>
      <c r="DQ35" s="634"/>
      <c r="DR35" s="634"/>
      <c r="DS35" s="634"/>
      <c r="DT35" s="634"/>
      <c r="DU35" s="634"/>
      <c r="DV35" s="635"/>
      <c r="DW35" s="624">
        <v>0.3</v>
      </c>
      <c r="DX35" s="636"/>
      <c r="DY35" s="636"/>
      <c r="DZ35" s="636"/>
      <c r="EA35" s="636"/>
      <c r="EB35" s="636"/>
      <c r="EC35" s="648"/>
    </row>
    <row r="36" spans="2:133" ht="11.25" customHeight="1" x14ac:dyDescent="0.2">
      <c r="B36" s="618" t="s">
        <v>314</v>
      </c>
      <c r="C36" s="619"/>
      <c r="D36" s="619"/>
      <c r="E36" s="619"/>
      <c r="F36" s="619"/>
      <c r="G36" s="619"/>
      <c r="H36" s="619"/>
      <c r="I36" s="619"/>
      <c r="J36" s="619"/>
      <c r="K36" s="619"/>
      <c r="L36" s="619"/>
      <c r="M36" s="619"/>
      <c r="N36" s="619"/>
      <c r="O36" s="619"/>
      <c r="P36" s="619"/>
      <c r="Q36" s="620"/>
      <c r="R36" s="621">
        <v>421620</v>
      </c>
      <c r="S36" s="622"/>
      <c r="T36" s="622"/>
      <c r="U36" s="622"/>
      <c r="V36" s="622"/>
      <c r="W36" s="622"/>
      <c r="X36" s="622"/>
      <c r="Y36" s="623"/>
      <c r="Z36" s="659">
        <v>4.8</v>
      </c>
      <c r="AA36" s="659"/>
      <c r="AB36" s="659"/>
      <c r="AC36" s="659"/>
      <c r="AD36" s="660" t="s">
        <v>122</v>
      </c>
      <c r="AE36" s="660"/>
      <c r="AF36" s="660"/>
      <c r="AG36" s="660"/>
      <c r="AH36" s="660"/>
      <c r="AI36" s="660"/>
      <c r="AJ36" s="660"/>
      <c r="AK36" s="660"/>
      <c r="AL36" s="624" t="s">
        <v>122</v>
      </c>
      <c r="AM36" s="625"/>
      <c r="AN36" s="625"/>
      <c r="AO36" s="661"/>
      <c r="AP36" s="222"/>
      <c r="AQ36" s="670" t="s">
        <v>315</v>
      </c>
      <c r="AR36" s="671"/>
      <c r="AS36" s="671"/>
      <c r="AT36" s="671"/>
      <c r="AU36" s="671"/>
      <c r="AV36" s="671"/>
      <c r="AW36" s="671"/>
      <c r="AX36" s="671"/>
      <c r="AY36" s="672"/>
      <c r="AZ36" s="676">
        <v>1324551</v>
      </c>
      <c r="BA36" s="677"/>
      <c r="BB36" s="677"/>
      <c r="BC36" s="677"/>
      <c r="BD36" s="677"/>
      <c r="BE36" s="677"/>
      <c r="BF36" s="678"/>
      <c r="BG36" s="679" t="s">
        <v>316</v>
      </c>
      <c r="BH36" s="680"/>
      <c r="BI36" s="680"/>
      <c r="BJ36" s="680"/>
      <c r="BK36" s="680"/>
      <c r="BL36" s="680"/>
      <c r="BM36" s="680"/>
      <c r="BN36" s="680"/>
      <c r="BO36" s="680"/>
      <c r="BP36" s="680"/>
      <c r="BQ36" s="680"/>
      <c r="BR36" s="680"/>
      <c r="BS36" s="680"/>
      <c r="BT36" s="680"/>
      <c r="BU36" s="681"/>
      <c r="BV36" s="676">
        <v>7431</v>
      </c>
      <c r="BW36" s="677"/>
      <c r="BX36" s="677"/>
      <c r="BY36" s="677"/>
      <c r="BZ36" s="677"/>
      <c r="CA36" s="677"/>
      <c r="CB36" s="678"/>
      <c r="CD36" s="618" t="s">
        <v>317</v>
      </c>
      <c r="CE36" s="619"/>
      <c r="CF36" s="619"/>
      <c r="CG36" s="619"/>
      <c r="CH36" s="619"/>
      <c r="CI36" s="619"/>
      <c r="CJ36" s="619"/>
      <c r="CK36" s="619"/>
      <c r="CL36" s="619"/>
      <c r="CM36" s="619"/>
      <c r="CN36" s="619"/>
      <c r="CO36" s="619"/>
      <c r="CP36" s="619"/>
      <c r="CQ36" s="620"/>
      <c r="CR36" s="621">
        <v>762573</v>
      </c>
      <c r="CS36" s="622"/>
      <c r="CT36" s="622"/>
      <c r="CU36" s="622"/>
      <c r="CV36" s="622"/>
      <c r="CW36" s="622"/>
      <c r="CX36" s="622"/>
      <c r="CY36" s="623"/>
      <c r="CZ36" s="624">
        <v>8.8000000000000007</v>
      </c>
      <c r="DA36" s="636"/>
      <c r="DB36" s="636"/>
      <c r="DC36" s="637"/>
      <c r="DD36" s="627">
        <v>655703</v>
      </c>
      <c r="DE36" s="622"/>
      <c r="DF36" s="622"/>
      <c r="DG36" s="622"/>
      <c r="DH36" s="622"/>
      <c r="DI36" s="622"/>
      <c r="DJ36" s="622"/>
      <c r="DK36" s="623"/>
      <c r="DL36" s="627">
        <v>509881</v>
      </c>
      <c r="DM36" s="622"/>
      <c r="DN36" s="622"/>
      <c r="DO36" s="622"/>
      <c r="DP36" s="622"/>
      <c r="DQ36" s="622"/>
      <c r="DR36" s="622"/>
      <c r="DS36" s="622"/>
      <c r="DT36" s="622"/>
      <c r="DU36" s="622"/>
      <c r="DV36" s="623"/>
      <c r="DW36" s="624">
        <v>10.9</v>
      </c>
      <c r="DX36" s="636"/>
      <c r="DY36" s="636"/>
      <c r="DZ36" s="636"/>
      <c r="EA36" s="636"/>
      <c r="EB36" s="636"/>
      <c r="EC36" s="648"/>
    </row>
    <row r="37" spans="2:133" ht="11.25" customHeight="1" x14ac:dyDescent="0.2">
      <c r="B37" s="618" t="s">
        <v>318</v>
      </c>
      <c r="C37" s="619"/>
      <c r="D37" s="619"/>
      <c r="E37" s="619"/>
      <c r="F37" s="619"/>
      <c r="G37" s="619"/>
      <c r="H37" s="619"/>
      <c r="I37" s="619"/>
      <c r="J37" s="619"/>
      <c r="K37" s="619"/>
      <c r="L37" s="619"/>
      <c r="M37" s="619"/>
      <c r="N37" s="619"/>
      <c r="O37" s="619"/>
      <c r="P37" s="619"/>
      <c r="Q37" s="620"/>
      <c r="R37" s="621">
        <v>242490</v>
      </c>
      <c r="S37" s="622"/>
      <c r="T37" s="622"/>
      <c r="U37" s="622"/>
      <c r="V37" s="622"/>
      <c r="W37" s="622"/>
      <c r="X37" s="622"/>
      <c r="Y37" s="623"/>
      <c r="Z37" s="659">
        <v>2.8</v>
      </c>
      <c r="AA37" s="659"/>
      <c r="AB37" s="659"/>
      <c r="AC37" s="659"/>
      <c r="AD37" s="660">
        <v>4795</v>
      </c>
      <c r="AE37" s="660"/>
      <c r="AF37" s="660"/>
      <c r="AG37" s="660"/>
      <c r="AH37" s="660"/>
      <c r="AI37" s="660"/>
      <c r="AJ37" s="660"/>
      <c r="AK37" s="660"/>
      <c r="AL37" s="624">
        <v>0.1</v>
      </c>
      <c r="AM37" s="625"/>
      <c r="AN37" s="625"/>
      <c r="AO37" s="661"/>
      <c r="AQ37" s="654" t="s">
        <v>319</v>
      </c>
      <c r="AR37" s="655"/>
      <c r="AS37" s="655"/>
      <c r="AT37" s="655"/>
      <c r="AU37" s="655"/>
      <c r="AV37" s="655"/>
      <c r="AW37" s="655"/>
      <c r="AX37" s="655"/>
      <c r="AY37" s="656"/>
      <c r="AZ37" s="621">
        <v>490000</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7431</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23561</v>
      </c>
      <c r="CS37" s="634"/>
      <c r="CT37" s="634"/>
      <c r="CU37" s="634"/>
      <c r="CV37" s="634"/>
      <c r="CW37" s="634"/>
      <c r="CX37" s="634"/>
      <c r="CY37" s="635"/>
      <c r="CZ37" s="624">
        <v>0.3</v>
      </c>
      <c r="DA37" s="636"/>
      <c r="DB37" s="636"/>
      <c r="DC37" s="637"/>
      <c r="DD37" s="627">
        <v>23561</v>
      </c>
      <c r="DE37" s="634"/>
      <c r="DF37" s="634"/>
      <c r="DG37" s="634"/>
      <c r="DH37" s="634"/>
      <c r="DI37" s="634"/>
      <c r="DJ37" s="634"/>
      <c r="DK37" s="635"/>
      <c r="DL37" s="627">
        <v>23561</v>
      </c>
      <c r="DM37" s="634"/>
      <c r="DN37" s="634"/>
      <c r="DO37" s="634"/>
      <c r="DP37" s="634"/>
      <c r="DQ37" s="634"/>
      <c r="DR37" s="634"/>
      <c r="DS37" s="634"/>
      <c r="DT37" s="634"/>
      <c r="DU37" s="634"/>
      <c r="DV37" s="635"/>
      <c r="DW37" s="624">
        <v>0.5</v>
      </c>
      <c r="DX37" s="636"/>
      <c r="DY37" s="636"/>
      <c r="DZ37" s="636"/>
      <c r="EA37" s="636"/>
      <c r="EB37" s="636"/>
      <c r="EC37" s="648"/>
    </row>
    <row r="38" spans="2:133" ht="11.25" customHeight="1" x14ac:dyDescent="0.2">
      <c r="B38" s="618" t="s">
        <v>322</v>
      </c>
      <c r="C38" s="619"/>
      <c r="D38" s="619"/>
      <c r="E38" s="619"/>
      <c r="F38" s="619"/>
      <c r="G38" s="619"/>
      <c r="H38" s="619"/>
      <c r="I38" s="619"/>
      <c r="J38" s="619"/>
      <c r="K38" s="619"/>
      <c r="L38" s="619"/>
      <c r="M38" s="619"/>
      <c r="N38" s="619"/>
      <c r="O38" s="619"/>
      <c r="P38" s="619"/>
      <c r="Q38" s="620"/>
      <c r="R38" s="621">
        <v>804242</v>
      </c>
      <c r="S38" s="622"/>
      <c r="T38" s="622"/>
      <c r="U38" s="622"/>
      <c r="V38" s="622"/>
      <c r="W38" s="622"/>
      <c r="X38" s="622"/>
      <c r="Y38" s="623"/>
      <c r="Z38" s="659">
        <v>9.1999999999999993</v>
      </c>
      <c r="AA38" s="659"/>
      <c r="AB38" s="659"/>
      <c r="AC38" s="659"/>
      <c r="AD38" s="660" t="s">
        <v>122</v>
      </c>
      <c r="AE38" s="660"/>
      <c r="AF38" s="660"/>
      <c r="AG38" s="660"/>
      <c r="AH38" s="660"/>
      <c r="AI38" s="660"/>
      <c r="AJ38" s="660"/>
      <c r="AK38" s="660"/>
      <c r="AL38" s="624" t="s">
        <v>122</v>
      </c>
      <c r="AM38" s="625"/>
      <c r="AN38" s="625"/>
      <c r="AO38" s="661"/>
      <c r="AQ38" s="654" t="s">
        <v>323</v>
      </c>
      <c r="AR38" s="655"/>
      <c r="AS38" s="655"/>
      <c r="AT38" s="655"/>
      <c r="AU38" s="655"/>
      <c r="AV38" s="655"/>
      <c r="AW38" s="655"/>
      <c r="AX38" s="655"/>
      <c r="AY38" s="656"/>
      <c r="AZ38" s="621" t="s">
        <v>122</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2077</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834551</v>
      </c>
      <c r="CS38" s="622"/>
      <c r="CT38" s="622"/>
      <c r="CU38" s="622"/>
      <c r="CV38" s="622"/>
      <c r="CW38" s="622"/>
      <c r="CX38" s="622"/>
      <c r="CY38" s="623"/>
      <c r="CZ38" s="624">
        <v>9.6999999999999993</v>
      </c>
      <c r="DA38" s="636"/>
      <c r="DB38" s="636"/>
      <c r="DC38" s="637"/>
      <c r="DD38" s="627">
        <v>662531</v>
      </c>
      <c r="DE38" s="622"/>
      <c r="DF38" s="622"/>
      <c r="DG38" s="622"/>
      <c r="DH38" s="622"/>
      <c r="DI38" s="622"/>
      <c r="DJ38" s="622"/>
      <c r="DK38" s="623"/>
      <c r="DL38" s="627">
        <v>624752</v>
      </c>
      <c r="DM38" s="622"/>
      <c r="DN38" s="622"/>
      <c r="DO38" s="622"/>
      <c r="DP38" s="622"/>
      <c r="DQ38" s="622"/>
      <c r="DR38" s="622"/>
      <c r="DS38" s="622"/>
      <c r="DT38" s="622"/>
      <c r="DU38" s="622"/>
      <c r="DV38" s="623"/>
      <c r="DW38" s="624">
        <v>13.3</v>
      </c>
      <c r="DX38" s="636"/>
      <c r="DY38" s="636"/>
      <c r="DZ38" s="636"/>
      <c r="EA38" s="636"/>
      <c r="EB38" s="636"/>
      <c r="EC38" s="648"/>
    </row>
    <row r="39" spans="2:133" ht="11.25" customHeight="1" x14ac:dyDescent="0.2">
      <c r="B39" s="618" t="s">
        <v>326</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327</v>
      </c>
      <c r="AR39" s="655"/>
      <c r="AS39" s="655"/>
      <c r="AT39" s="655"/>
      <c r="AU39" s="655"/>
      <c r="AV39" s="655"/>
      <c r="AW39" s="655"/>
      <c r="AX39" s="655"/>
      <c r="AY39" s="656"/>
      <c r="AZ39" s="621" t="s">
        <v>122</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3118</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519387</v>
      </c>
      <c r="CS39" s="634"/>
      <c r="CT39" s="634"/>
      <c r="CU39" s="634"/>
      <c r="CV39" s="634"/>
      <c r="CW39" s="634"/>
      <c r="CX39" s="634"/>
      <c r="CY39" s="635"/>
      <c r="CZ39" s="624">
        <v>6</v>
      </c>
      <c r="DA39" s="636"/>
      <c r="DB39" s="636"/>
      <c r="DC39" s="637"/>
      <c r="DD39" s="627">
        <v>387447</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2">
      <c r="B40" s="618" t="s">
        <v>330</v>
      </c>
      <c r="C40" s="619"/>
      <c r="D40" s="619"/>
      <c r="E40" s="619"/>
      <c r="F40" s="619"/>
      <c r="G40" s="619"/>
      <c r="H40" s="619"/>
      <c r="I40" s="619"/>
      <c r="J40" s="619"/>
      <c r="K40" s="619"/>
      <c r="L40" s="619"/>
      <c r="M40" s="619"/>
      <c r="N40" s="619"/>
      <c r="O40" s="619"/>
      <c r="P40" s="619"/>
      <c r="Q40" s="620"/>
      <c r="R40" s="621">
        <v>37942</v>
      </c>
      <c r="S40" s="622"/>
      <c r="T40" s="622"/>
      <c r="U40" s="622"/>
      <c r="V40" s="622"/>
      <c r="W40" s="622"/>
      <c r="X40" s="622"/>
      <c r="Y40" s="623"/>
      <c r="Z40" s="659">
        <v>0.4</v>
      </c>
      <c r="AA40" s="659"/>
      <c r="AB40" s="659"/>
      <c r="AC40" s="659"/>
      <c r="AD40" s="660" t="s">
        <v>122</v>
      </c>
      <c r="AE40" s="660"/>
      <c r="AF40" s="660"/>
      <c r="AG40" s="660"/>
      <c r="AH40" s="660"/>
      <c r="AI40" s="660"/>
      <c r="AJ40" s="660"/>
      <c r="AK40" s="660"/>
      <c r="AL40" s="624" t="s">
        <v>122</v>
      </c>
      <c r="AM40" s="625"/>
      <c r="AN40" s="625"/>
      <c r="AO40" s="661"/>
      <c r="AQ40" s="654" t="s">
        <v>331</v>
      </c>
      <c r="AR40" s="655"/>
      <c r="AS40" s="655"/>
      <c r="AT40" s="655"/>
      <c r="AU40" s="655"/>
      <c r="AV40" s="655"/>
      <c r="AW40" s="655"/>
      <c r="AX40" s="655"/>
      <c r="AY40" s="656"/>
      <c r="AZ40" s="621" t="s">
        <v>122</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103</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150000</v>
      </c>
      <c r="CS40" s="622"/>
      <c r="CT40" s="622"/>
      <c r="CU40" s="622"/>
      <c r="CV40" s="622"/>
      <c r="CW40" s="622"/>
      <c r="CX40" s="622"/>
      <c r="CY40" s="623"/>
      <c r="CZ40" s="624">
        <v>1.7</v>
      </c>
      <c r="DA40" s="636"/>
      <c r="DB40" s="636"/>
      <c r="DC40" s="637"/>
      <c r="DD40" s="627">
        <v>150000</v>
      </c>
      <c r="DE40" s="622"/>
      <c r="DF40" s="622"/>
      <c r="DG40" s="622"/>
      <c r="DH40" s="622"/>
      <c r="DI40" s="622"/>
      <c r="DJ40" s="622"/>
      <c r="DK40" s="623"/>
      <c r="DL40" s="627">
        <v>50126</v>
      </c>
      <c r="DM40" s="622"/>
      <c r="DN40" s="622"/>
      <c r="DO40" s="622"/>
      <c r="DP40" s="622"/>
      <c r="DQ40" s="622"/>
      <c r="DR40" s="622"/>
      <c r="DS40" s="622"/>
      <c r="DT40" s="622"/>
      <c r="DU40" s="622"/>
      <c r="DV40" s="623"/>
      <c r="DW40" s="624">
        <v>1.1000000000000001</v>
      </c>
      <c r="DX40" s="636"/>
      <c r="DY40" s="636"/>
      <c r="DZ40" s="636"/>
      <c r="EA40" s="636"/>
      <c r="EB40" s="636"/>
      <c r="EC40" s="648"/>
    </row>
    <row r="41" spans="2:133" ht="11.25" customHeight="1" x14ac:dyDescent="0.2">
      <c r="B41" s="602" t="s">
        <v>335</v>
      </c>
      <c r="C41" s="603"/>
      <c r="D41" s="603"/>
      <c r="E41" s="603"/>
      <c r="F41" s="603"/>
      <c r="G41" s="603"/>
      <c r="H41" s="603"/>
      <c r="I41" s="603"/>
      <c r="J41" s="603"/>
      <c r="K41" s="603"/>
      <c r="L41" s="603"/>
      <c r="M41" s="603"/>
      <c r="N41" s="603"/>
      <c r="O41" s="603"/>
      <c r="P41" s="603"/>
      <c r="Q41" s="604"/>
      <c r="R41" s="605">
        <v>8739824</v>
      </c>
      <c r="S41" s="646"/>
      <c r="T41" s="646"/>
      <c r="U41" s="646"/>
      <c r="V41" s="646"/>
      <c r="W41" s="646"/>
      <c r="X41" s="646"/>
      <c r="Y41" s="649"/>
      <c r="Z41" s="650">
        <v>100</v>
      </c>
      <c r="AA41" s="650"/>
      <c r="AB41" s="650"/>
      <c r="AC41" s="650"/>
      <c r="AD41" s="651">
        <v>4652358</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221125</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122</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2">
      <c r="AQ42" s="666" t="s">
        <v>339</v>
      </c>
      <c r="AR42" s="667"/>
      <c r="AS42" s="667"/>
      <c r="AT42" s="667"/>
      <c r="AU42" s="667"/>
      <c r="AV42" s="667"/>
      <c r="AW42" s="667"/>
      <c r="AX42" s="667"/>
      <c r="AY42" s="668"/>
      <c r="AZ42" s="605">
        <v>613426</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386</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1221109</v>
      </c>
      <c r="CS42" s="634"/>
      <c r="CT42" s="634"/>
      <c r="CU42" s="634"/>
      <c r="CV42" s="634"/>
      <c r="CW42" s="634"/>
      <c r="CX42" s="634"/>
      <c r="CY42" s="635"/>
      <c r="CZ42" s="624">
        <v>14.1</v>
      </c>
      <c r="DA42" s="636"/>
      <c r="DB42" s="636"/>
      <c r="DC42" s="637"/>
      <c r="DD42" s="627">
        <v>117574</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2">
      <c r="B43" s="214" t="s">
        <v>342</v>
      </c>
      <c r="CD43" s="618" t="s">
        <v>343</v>
      </c>
      <c r="CE43" s="619"/>
      <c r="CF43" s="619"/>
      <c r="CG43" s="619"/>
      <c r="CH43" s="619"/>
      <c r="CI43" s="619"/>
      <c r="CJ43" s="619"/>
      <c r="CK43" s="619"/>
      <c r="CL43" s="619"/>
      <c r="CM43" s="619"/>
      <c r="CN43" s="619"/>
      <c r="CO43" s="619"/>
      <c r="CP43" s="619"/>
      <c r="CQ43" s="620"/>
      <c r="CR43" s="621">
        <v>41234</v>
      </c>
      <c r="CS43" s="634"/>
      <c r="CT43" s="634"/>
      <c r="CU43" s="634"/>
      <c r="CV43" s="634"/>
      <c r="CW43" s="634"/>
      <c r="CX43" s="634"/>
      <c r="CY43" s="635"/>
      <c r="CZ43" s="624">
        <v>0.5</v>
      </c>
      <c r="DA43" s="636"/>
      <c r="DB43" s="636"/>
      <c r="DC43" s="637"/>
      <c r="DD43" s="627">
        <v>41234</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2">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1221109</v>
      </c>
      <c r="CS44" s="622"/>
      <c r="CT44" s="622"/>
      <c r="CU44" s="622"/>
      <c r="CV44" s="622"/>
      <c r="CW44" s="622"/>
      <c r="CX44" s="622"/>
      <c r="CY44" s="623"/>
      <c r="CZ44" s="624">
        <v>14.1</v>
      </c>
      <c r="DA44" s="625"/>
      <c r="DB44" s="625"/>
      <c r="DC44" s="626"/>
      <c r="DD44" s="627">
        <v>117574</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2">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233096</v>
      </c>
      <c r="CS45" s="634"/>
      <c r="CT45" s="634"/>
      <c r="CU45" s="634"/>
      <c r="CV45" s="634"/>
      <c r="CW45" s="634"/>
      <c r="CX45" s="634"/>
      <c r="CY45" s="635"/>
      <c r="CZ45" s="624">
        <v>2.7</v>
      </c>
      <c r="DA45" s="636"/>
      <c r="DB45" s="636"/>
      <c r="DC45" s="637"/>
      <c r="DD45" s="627">
        <v>6777</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2">
      <c r="B46" s="225"/>
      <c r="CD46" s="642"/>
      <c r="CE46" s="643"/>
      <c r="CF46" s="618" t="s">
        <v>348</v>
      </c>
      <c r="CG46" s="619"/>
      <c r="CH46" s="619"/>
      <c r="CI46" s="619"/>
      <c r="CJ46" s="619"/>
      <c r="CK46" s="619"/>
      <c r="CL46" s="619"/>
      <c r="CM46" s="619"/>
      <c r="CN46" s="619"/>
      <c r="CO46" s="619"/>
      <c r="CP46" s="619"/>
      <c r="CQ46" s="620"/>
      <c r="CR46" s="621">
        <v>988013</v>
      </c>
      <c r="CS46" s="622"/>
      <c r="CT46" s="622"/>
      <c r="CU46" s="622"/>
      <c r="CV46" s="622"/>
      <c r="CW46" s="622"/>
      <c r="CX46" s="622"/>
      <c r="CY46" s="623"/>
      <c r="CZ46" s="624">
        <v>11.4</v>
      </c>
      <c r="DA46" s="625"/>
      <c r="DB46" s="625"/>
      <c r="DC46" s="626"/>
      <c r="DD46" s="627">
        <v>110797</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2">
      <c r="B47" s="225"/>
      <c r="CD47" s="642"/>
      <c r="CE47" s="643"/>
      <c r="CF47" s="618" t="s">
        <v>349</v>
      </c>
      <c r="CG47" s="619"/>
      <c r="CH47" s="619"/>
      <c r="CI47" s="619"/>
      <c r="CJ47" s="619"/>
      <c r="CK47" s="619"/>
      <c r="CL47" s="619"/>
      <c r="CM47" s="619"/>
      <c r="CN47" s="619"/>
      <c r="CO47" s="619"/>
      <c r="CP47" s="619"/>
      <c r="CQ47" s="620"/>
      <c r="CR47" s="621" t="s">
        <v>122</v>
      </c>
      <c r="CS47" s="634"/>
      <c r="CT47" s="634"/>
      <c r="CU47" s="634"/>
      <c r="CV47" s="634"/>
      <c r="CW47" s="634"/>
      <c r="CX47" s="634"/>
      <c r="CY47" s="635"/>
      <c r="CZ47" s="624" t="s">
        <v>122</v>
      </c>
      <c r="DA47" s="636"/>
      <c r="DB47" s="636"/>
      <c r="DC47" s="637"/>
      <c r="DD47" s="627" t="s">
        <v>122</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1" x14ac:dyDescent="0.2">
      <c r="B48" s="225"/>
      <c r="CD48" s="644"/>
      <c r="CE48" s="645"/>
      <c r="CF48" s="618" t="s">
        <v>350</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2">
      <c r="B49" s="225"/>
      <c r="CD49" s="602" t="s">
        <v>351</v>
      </c>
      <c r="CE49" s="603"/>
      <c r="CF49" s="603"/>
      <c r="CG49" s="603"/>
      <c r="CH49" s="603"/>
      <c r="CI49" s="603"/>
      <c r="CJ49" s="603"/>
      <c r="CK49" s="603"/>
      <c r="CL49" s="603"/>
      <c r="CM49" s="603"/>
      <c r="CN49" s="603"/>
      <c r="CO49" s="603"/>
      <c r="CP49" s="603"/>
      <c r="CQ49" s="604"/>
      <c r="CR49" s="605">
        <v>8632058</v>
      </c>
      <c r="CS49" s="606"/>
      <c r="CT49" s="606"/>
      <c r="CU49" s="606"/>
      <c r="CV49" s="606"/>
      <c r="CW49" s="606"/>
      <c r="CX49" s="606"/>
      <c r="CY49" s="607"/>
      <c r="CZ49" s="608">
        <v>100</v>
      </c>
      <c r="DA49" s="609"/>
      <c r="DB49" s="609"/>
      <c r="DC49" s="610"/>
      <c r="DD49" s="611">
        <v>5834533</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2WMvWp0hzDZ2BKNwdn2n1UiroLFAbwGWbnzKRbO7v98bYT8+SwoHJ6WquXyUT5WcXzRgqPHZadZVqbojgbmkSQ==" saltValue="mmlRSLejXLZvviJQWpeRc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 zeroHeight="1" x14ac:dyDescent="0.2"/>
  <cols>
    <col min="1" max="130" width="2.81640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103" t="s">
        <v>352</v>
      </c>
      <c r="B2" s="1103"/>
      <c r="C2" s="1103"/>
      <c r="D2" s="1103"/>
      <c r="E2" s="1103"/>
      <c r="F2" s="1103"/>
      <c r="G2" s="1103"/>
      <c r="H2" s="1103"/>
      <c r="I2" s="1103"/>
      <c r="J2" s="1103"/>
      <c r="K2" s="1103"/>
      <c r="L2" s="1103"/>
      <c r="M2" s="1103"/>
      <c r="N2" s="1103"/>
      <c r="O2" s="1103"/>
      <c r="P2" s="1103"/>
      <c r="Q2" s="1103"/>
      <c r="R2" s="1103"/>
      <c r="S2" s="1103"/>
      <c r="T2" s="1103"/>
      <c r="U2" s="1103"/>
      <c r="V2" s="1103"/>
      <c r="W2" s="1103"/>
      <c r="X2" s="1103"/>
      <c r="Y2" s="1103"/>
      <c r="Z2" s="1103"/>
      <c r="AA2" s="1103"/>
      <c r="AB2" s="1103"/>
      <c r="AC2" s="1103"/>
      <c r="AD2" s="1103"/>
      <c r="AE2" s="1103"/>
      <c r="AF2" s="1103"/>
      <c r="AG2" s="1103"/>
      <c r="AH2" s="1103"/>
      <c r="AI2" s="1103"/>
      <c r="AJ2" s="1103"/>
      <c r="AK2" s="1103"/>
      <c r="AL2" s="1103"/>
      <c r="AM2" s="1103"/>
      <c r="AN2" s="1103"/>
      <c r="AO2" s="1103"/>
      <c r="AP2" s="1103"/>
      <c r="AQ2" s="1103"/>
      <c r="AR2" s="1103"/>
      <c r="AS2" s="1103"/>
      <c r="AT2" s="1103"/>
      <c r="AU2" s="1103"/>
      <c r="AV2" s="1103"/>
      <c r="AW2" s="1103"/>
      <c r="AX2" s="1103"/>
      <c r="AY2" s="1103"/>
      <c r="AZ2" s="1103"/>
      <c r="BA2" s="1103"/>
      <c r="BB2" s="1103"/>
      <c r="BC2" s="1103"/>
      <c r="BD2" s="1103"/>
      <c r="BE2" s="1103"/>
      <c r="BF2" s="1103"/>
      <c r="BG2" s="1103"/>
      <c r="BH2" s="1103"/>
      <c r="BI2" s="1103"/>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04" t="s">
        <v>353</v>
      </c>
      <c r="DK2" s="1105"/>
      <c r="DL2" s="1105"/>
      <c r="DM2" s="1105"/>
      <c r="DN2" s="1105"/>
      <c r="DO2" s="1106"/>
      <c r="DP2" s="228"/>
      <c r="DQ2" s="1104" t="s">
        <v>354</v>
      </c>
      <c r="DR2" s="1105"/>
      <c r="DS2" s="1105"/>
      <c r="DT2" s="1105"/>
      <c r="DU2" s="1105"/>
      <c r="DV2" s="1105"/>
      <c r="DW2" s="1105"/>
      <c r="DX2" s="1105"/>
      <c r="DY2" s="1105"/>
      <c r="DZ2" s="1106"/>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59" t="s">
        <v>355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107"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097" t="s">
        <v>371</v>
      </c>
      <c r="DH5" s="1098"/>
      <c r="DI5" s="1098"/>
      <c r="DJ5" s="1098"/>
      <c r="DK5" s="1099"/>
      <c r="DL5" s="1097" t="s">
        <v>372</v>
      </c>
      <c r="DM5" s="1098"/>
      <c r="DN5" s="1098"/>
      <c r="DO5" s="1098"/>
      <c r="DP5" s="1099"/>
      <c r="DQ5" s="1001" t="s">
        <v>373</v>
      </c>
      <c r="DR5" s="1002"/>
      <c r="DS5" s="1002"/>
      <c r="DT5" s="1002"/>
      <c r="DU5" s="1003"/>
      <c r="DV5" s="1001" t="s">
        <v>364</v>
      </c>
      <c r="DW5" s="1002"/>
      <c r="DX5" s="1002"/>
      <c r="DY5" s="1002"/>
      <c r="DZ5" s="1015"/>
      <c r="EA5" s="234"/>
    </row>
    <row r="6" spans="1:131" s="235" customFormat="1" ht="26.25" customHeight="1" thickBot="1" x14ac:dyDescent="0.25">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108"/>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100"/>
      <c r="DH6" s="1101"/>
      <c r="DI6" s="1101"/>
      <c r="DJ6" s="1101"/>
      <c r="DK6" s="1102"/>
      <c r="DL6" s="1100"/>
      <c r="DM6" s="1101"/>
      <c r="DN6" s="1101"/>
      <c r="DO6" s="1101"/>
      <c r="DP6" s="1102"/>
      <c r="DQ6" s="1004"/>
      <c r="DR6" s="1005"/>
      <c r="DS6" s="1005"/>
      <c r="DT6" s="1005"/>
      <c r="DU6" s="1006"/>
      <c r="DV6" s="1004"/>
      <c r="DW6" s="1005"/>
      <c r="DX6" s="1005"/>
      <c r="DY6" s="1005"/>
      <c r="DZ6" s="1016"/>
      <c r="EA6" s="234"/>
    </row>
    <row r="7" spans="1:131" s="235" customFormat="1" ht="26.25" customHeight="1" thickTop="1" x14ac:dyDescent="0.2">
      <c r="A7" s="236">
        <v>1</v>
      </c>
      <c r="B7" s="1047" t="s">
        <v>374</v>
      </c>
      <c r="C7" s="1048"/>
      <c r="D7" s="1048"/>
      <c r="E7" s="1048"/>
      <c r="F7" s="1048"/>
      <c r="G7" s="1048"/>
      <c r="H7" s="1048"/>
      <c r="I7" s="1048"/>
      <c r="J7" s="1048"/>
      <c r="K7" s="1048"/>
      <c r="L7" s="1048"/>
      <c r="M7" s="1048"/>
      <c r="N7" s="1048"/>
      <c r="O7" s="1048"/>
      <c r="P7" s="1049"/>
      <c r="Q7" s="1084">
        <v>8759</v>
      </c>
      <c r="R7" s="1085"/>
      <c r="S7" s="1085"/>
      <c r="T7" s="1085"/>
      <c r="U7" s="1085"/>
      <c r="V7" s="1085">
        <v>8651</v>
      </c>
      <c r="W7" s="1085"/>
      <c r="X7" s="1085"/>
      <c r="Y7" s="1085"/>
      <c r="Z7" s="1085"/>
      <c r="AA7" s="1085">
        <v>108</v>
      </c>
      <c r="AB7" s="1085"/>
      <c r="AC7" s="1085"/>
      <c r="AD7" s="1085"/>
      <c r="AE7" s="1086"/>
      <c r="AF7" s="1087">
        <v>107</v>
      </c>
      <c r="AG7" s="1088"/>
      <c r="AH7" s="1088"/>
      <c r="AI7" s="1088"/>
      <c r="AJ7" s="1089"/>
      <c r="AK7" s="1090">
        <v>126</v>
      </c>
      <c r="AL7" s="1091"/>
      <c r="AM7" s="1091"/>
      <c r="AN7" s="1091"/>
      <c r="AO7" s="1091"/>
      <c r="AP7" s="1091">
        <v>7298</v>
      </c>
      <c r="AQ7" s="1091"/>
      <c r="AR7" s="1091"/>
      <c r="AS7" s="1091"/>
      <c r="AT7" s="1091"/>
      <c r="AU7" s="1092"/>
      <c r="AV7" s="1092"/>
      <c r="AW7" s="1092"/>
      <c r="AX7" s="1092"/>
      <c r="AY7" s="1093"/>
      <c r="AZ7" s="232"/>
      <c r="BA7" s="232"/>
      <c r="BB7" s="232"/>
      <c r="BC7" s="232"/>
      <c r="BD7" s="232"/>
      <c r="BE7" s="233"/>
      <c r="BF7" s="233"/>
      <c r="BG7" s="233"/>
      <c r="BH7" s="233"/>
      <c r="BI7" s="233"/>
      <c r="BJ7" s="233"/>
      <c r="BK7" s="233"/>
      <c r="BL7" s="233"/>
      <c r="BM7" s="233"/>
      <c r="BN7" s="233"/>
      <c r="BO7" s="233"/>
      <c r="BP7" s="233"/>
      <c r="BQ7" s="236">
        <v>1</v>
      </c>
      <c r="BR7" s="237"/>
      <c r="BS7" s="1094"/>
      <c r="BT7" s="1095"/>
      <c r="BU7" s="1095"/>
      <c r="BV7" s="1095"/>
      <c r="BW7" s="1095"/>
      <c r="BX7" s="1095"/>
      <c r="BY7" s="1095"/>
      <c r="BZ7" s="1095"/>
      <c r="CA7" s="1095"/>
      <c r="CB7" s="1095"/>
      <c r="CC7" s="1095"/>
      <c r="CD7" s="1095"/>
      <c r="CE7" s="1095"/>
      <c r="CF7" s="1095"/>
      <c r="CG7" s="1096"/>
      <c r="CH7" s="1109"/>
      <c r="CI7" s="1110"/>
      <c r="CJ7" s="1110"/>
      <c r="CK7" s="1110"/>
      <c r="CL7" s="1111"/>
      <c r="CM7" s="1109"/>
      <c r="CN7" s="1110"/>
      <c r="CO7" s="1110"/>
      <c r="CP7" s="1110"/>
      <c r="CQ7" s="1111"/>
      <c r="CR7" s="1109"/>
      <c r="CS7" s="1110"/>
      <c r="CT7" s="1110"/>
      <c r="CU7" s="1110"/>
      <c r="CV7" s="1111"/>
      <c r="CW7" s="1109"/>
      <c r="CX7" s="1110"/>
      <c r="CY7" s="1110"/>
      <c r="CZ7" s="1110"/>
      <c r="DA7" s="1111"/>
      <c r="DB7" s="1109"/>
      <c r="DC7" s="1110"/>
      <c r="DD7" s="1110"/>
      <c r="DE7" s="1110"/>
      <c r="DF7" s="1111"/>
      <c r="DG7" s="1109"/>
      <c r="DH7" s="1110"/>
      <c r="DI7" s="1110"/>
      <c r="DJ7" s="1110"/>
      <c r="DK7" s="1111"/>
      <c r="DL7" s="1109"/>
      <c r="DM7" s="1110"/>
      <c r="DN7" s="1110"/>
      <c r="DO7" s="1110"/>
      <c r="DP7" s="1111"/>
      <c r="DQ7" s="1109"/>
      <c r="DR7" s="1110"/>
      <c r="DS7" s="1110"/>
      <c r="DT7" s="1110"/>
      <c r="DU7" s="1111"/>
      <c r="DV7" s="1094"/>
      <c r="DW7" s="1095"/>
      <c r="DX7" s="1095"/>
      <c r="DY7" s="1095"/>
      <c r="DZ7" s="1112"/>
      <c r="EA7" s="234"/>
    </row>
    <row r="8" spans="1:131" s="235" customFormat="1" ht="26.25" customHeight="1" x14ac:dyDescent="0.2">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2">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2">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2">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2">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2">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2">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2">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2">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2">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2">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2">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2">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5">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2">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375</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5">
      <c r="A23" s="240" t="s">
        <v>376</v>
      </c>
      <c r="B23" s="937" t="s">
        <v>377</v>
      </c>
      <c r="C23" s="938"/>
      <c r="D23" s="938"/>
      <c r="E23" s="938"/>
      <c r="F23" s="938"/>
      <c r="G23" s="938"/>
      <c r="H23" s="938"/>
      <c r="I23" s="938"/>
      <c r="J23" s="938"/>
      <c r="K23" s="938"/>
      <c r="L23" s="938"/>
      <c r="M23" s="938"/>
      <c r="N23" s="938"/>
      <c r="O23" s="938"/>
      <c r="P23" s="948"/>
      <c r="Q23" s="1067">
        <v>8759</v>
      </c>
      <c r="R23" s="1061"/>
      <c r="S23" s="1061"/>
      <c r="T23" s="1061"/>
      <c r="U23" s="1061"/>
      <c r="V23" s="1061">
        <v>8651</v>
      </c>
      <c r="W23" s="1061"/>
      <c r="X23" s="1061"/>
      <c r="Y23" s="1061"/>
      <c r="Z23" s="1061"/>
      <c r="AA23" s="1061">
        <v>108</v>
      </c>
      <c r="AB23" s="1061"/>
      <c r="AC23" s="1061"/>
      <c r="AD23" s="1061"/>
      <c r="AE23" s="1068"/>
      <c r="AF23" s="1069">
        <v>107</v>
      </c>
      <c r="AG23" s="1061"/>
      <c r="AH23" s="1061"/>
      <c r="AI23" s="1061"/>
      <c r="AJ23" s="1070"/>
      <c r="AK23" s="1071"/>
      <c r="AL23" s="1072"/>
      <c r="AM23" s="1072"/>
      <c r="AN23" s="1072"/>
      <c r="AO23" s="1072"/>
      <c r="AP23" s="1061">
        <v>7298</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2">
      <c r="A24" s="1060" t="s">
        <v>378</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5">
      <c r="A25" s="1059" t="s">
        <v>379</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2">
      <c r="A26" s="995" t="s">
        <v>357</v>
      </c>
      <c r="B26" s="996"/>
      <c r="C26" s="996"/>
      <c r="D26" s="996"/>
      <c r="E26" s="996"/>
      <c r="F26" s="996"/>
      <c r="G26" s="996"/>
      <c r="H26" s="996"/>
      <c r="I26" s="996"/>
      <c r="J26" s="996"/>
      <c r="K26" s="996"/>
      <c r="L26" s="996"/>
      <c r="M26" s="996"/>
      <c r="N26" s="996"/>
      <c r="O26" s="996"/>
      <c r="P26" s="997"/>
      <c r="Q26" s="1001" t="s">
        <v>380</v>
      </c>
      <c r="R26" s="1002"/>
      <c r="S26" s="1002"/>
      <c r="T26" s="1002"/>
      <c r="U26" s="1003"/>
      <c r="V26" s="1001" t="s">
        <v>381</v>
      </c>
      <c r="W26" s="1002"/>
      <c r="X26" s="1002"/>
      <c r="Y26" s="1002"/>
      <c r="Z26" s="1003"/>
      <c r="AA26" s="1001" t="s">
        <v>382</v>
      </c>
      <c r="AB26" s="1002"/>
      <c r="AC26" s="1002"/>
      <c r="AD26" s="1002"/>
      <c r="AE26" s="1002"/>
      <c r="AF26" s="1055" t="s">
        <v>383</v>
      </c>
      <c r="AG26" s="1008"/>
      <c r="AH26" s="1008"/>
      <c r="AI26" s="1008"/>
      <c r="AJ26" s="1056"/>
      <c r="AK26" s="1002" t="s">
        <v>384</v>
      </c>
      <c r="AL26" s="1002"/>
      <c r="AM26" s="1002"/>
      <c r="AN26" s="1002"/>
      <c r="AO26" s="1003"/>
      <c r="AP26" s="1001" t="s">
        <v>385</v>
      </c>
      <c r="AQ26" s="1002"/>
      <c r="AR26" s="1002"/>
      <c r="AS26" s="1002"/>
      <c r="AT26" s="1003"/>
      <c r="AU26" s="1001" t="s">
        <v>386</v>
      </c>
      <c r="AV26" s="1002"/>
      <c r="AW26" s="1002"/>
      <c r="AX26" s="1002"/>
      <c r="AY26" s="1003"/>
      <c r="AZ26" s="1001" t="s">
        <v>387</v>
      </c>
      <c r="BA26" s="1002"/>
      <c r="BB26" s="1002"/>
      <c r="BC26" s="1002"/>
      <c r="BD26" s="1003"/>
      <c r="BE26" s="1001" t="s">
        <v>364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5">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2">
      <c r="A28" s="242">
        <v>1</v>
      </c>
      <c r="B28" s="1047" t="s">
        <v>388</v>
      </c>
      <c r="C28" s="1048"/>
      <c r="D28" s="1048"/>
      <c r="E28" s="1048"/>
      <c r="F28" s="1048"/>
      <c r="G28" s="1048"/>
      <c r="H28" s="1048"/>
      <c r="I28" s="1048"/>
      <c r="J28" s="1048"/>
      <c r="K28" s="1048"/>
      <c r="L28" s="1048"/>
      <c r="M28" s="1048"/>
      <c r="N28" s="1048"/>
      <c r="O28" s="1048"/>
      <c r="P28" s="1049"/>
      <c r="Q28" s="1050">
        <v>1809</v>
      </c>
      <c r="R28" s="1051"/>
      <c r="S28" s="1051"/>
      <c r="T28" s="1051"/>
      <c r="U28" s="1051"/>
      <c r="V28" s="1051">
        <v>1801</v>
      </c>
      <c r="W28" s="1051"/>
      <c r="X28" s="1051"/>
      <c r="Y28" s="1051"/>
      <c r="Z28" s="1051"/>
      <c r="AA28" s="1051">
        <v>7</v>
      </c>
      <c r="AB28" s="1051"/>
      <c r="AC28" s="1051"/>
      <c r="AD28" s="1051"/>
      <c r="AE28" s="1052"/>
      <c r="AF28" s="1053">
        <v>7</v>
      </c>
      <c r="AG28" s="1051"/>
      <c r="AH28" s="1051"/>
      <c r="AI28" s="1051"/>
      <c r="AJ28" s="1054"/>
      <c r="AK28" s="1042">
        <v>221</v>
      </c>
      <c r="AL28" s="1043"/>
      <c r="AM28" s="1043"/>
      <c r="AN28" s="1043"/>
      <c r="AO28" s="1043"/>
      <c r="AP28" s="1043"/>
      <c r="AQ28" s="1043"/>
      <c r="AR28" s="1043"/>
      <c r="AS28" s="1043"/>
      <c r="AT28" s="1043"/>
      <c r="AU28" s="1043"/>
      <c r="AV28" s="1043"/>
      <c r="AW28" s="1043"/>
      <c r="AX28" s="1043"/>
      <c r="AY28" s="1043"/>
      <c r="AZ28" s="1044"/>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2">
      <c r="A29" s="242">
        <v>2</v>
      </c>
      <c r="B29" s="1030" t="s">
        <v>389</v>
      </c>
      <c r="C29" s="1031"/>
      <c r="D29" s="1031"/>
      <c r="E29" s="1031"/>
      <c r="F29" s="1031"/>
      <c r="G29" s="1031"/>
      <c r="H29" s="1031"/>
      <c r="I29" s="1031"/>
      <c r="J29" s="1031"/>
      <c r="K29" s="1031"/>
      <c r="L29" s="1031"/>
      <c r="M29" s="1031"/>
      <c r="N29" s="1031"/>
      <c r="O29" s="1031"/>
      <c r="P29" s="1032"/>
      <c r="Q29" s="1038">
        <v>1711</v>
      </c>
      <c r="R29" s="1039"/>
      <c r="S29" s="1039"/>
      <c r="T29" s="1039"/>
      <c r="U29" s="1039"/>
      <c r="V29" s="1039">
        <v>1659</v>
      </c>
      <c r="W29" s="1039"/>
      <c r="X29" s="1039"/>
      <c r="Y29" s="1039"/>
      <c r="Z29" s="1039"/>
      <c r="AA29" s="1039">
        <v>52</v>
      </c>
      <c r="AB29" s="1039"/>
      <c r="AC29" s="1039"/>
      <c r="AD29" s="1039"/>
      <c r="AE29" s="1040"/>
      <c r="AF29" s="1035">
        <v>52</v>
      </c>
      <c r="AG29" s="1036"/>
      <c r="AH29" s="1036"/>
      <c r="AI29" s="1036"/>
      <c r="AJ29" s="1037"/>
      <c r="AK29" s="980">
        <v>277</v>
      </c>
      <c r="AL29" s="971"/>
      <c r="AM29" s="971"/>
      <c r="AN29" s="971"/>
      <c r="AO29" s="971"/>
      <c r="AP29" s="971"/>
      <c r="AQ29" s="971"/>
      <c r="AR29" s="971"/>
      <c r="AS29" s="971"/>
      <c r="AT29" s="971"/>
      <c r="AU29" s="971"/>
      <c r="AV29" s="971"/>
      <c r="AW29" s="971"/>
      <c r="AX29" s="971"/>
      <c r="AY29" s="971"/>
      <c r="AZ29" s="1041"/>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2">
      <c r="A30" s="242">
        <v>3</v>
      </c>
      <c r="B30" s="1030" t="s">
        <v>390</v>
      </c>
      <c r="C30" s="1031"/>
      <c r="D30" s="1031"/>
      <c r="E30" s="1031"/>
      <c r="F30" s="1031"/>
      <c r="G30" s="1031"/>
      <c r="H30" s="1031"/>
      <c r="I30" s="1031"/>
      <c r="J30" s="1031"/>
      <c r="K30" s="1031"/>
      <c r="L30" s="1031"/>
      <c r="M30" s="1031"/>
      <c r="N30" s="1031"/>
      <c r="O30" s="1031"/>
      <c r="P30" s="1032"/>
      <c r="Q30" s="1038">
        <v>542</v>
      </c>
      <c r="R30" s="1039"/>
      <c r="S30" s="1039"/>
      <c r="T30" s="1039"/>
      <c r="U30" s="1039"/>
      <c r="V30" s="1039">
        <v>533</v>
      </c>
      <c r="W30" s="1039"/>
      <c r="X30" s="1039"/>
      <c r="Y30" s="1039"/>
      <c r="Z30" s="1039"/>
      <c r="AA30" s="1039">
        <v>9</v>
      </c>
      <c r="AB30" s="1039"/>
      <c r="AC30" s="1039"/>
      <c r="AD30" s="1039"/>
      <c r="AE30" s="1040"/>
      <c r="AF30" s="1035">
        <v>9</v>
      </c>
      <c r="AG30" s="1036"/>
      <c r="AH30" s="1036"/>
      <c r="AI30" s="1036"/>
      <c r="AJ30" s="1037"/>
      <c r="AK30" s="980">
        <v>336</v>
      </c>
      <c r="AL30" s="971"/>
      <c r="AM30" s="971"/>
      <c r="AN30" s="971"/>
      <c r="AO30" s="971"/>
      <c r="AP30" s="971"/>
      <c r="AQ30" s="971"/>
      <c r="AR30" s="971"/>
      <c r="AS30" s="971"/>
      <c r="AT30" s="971"/>
      <c r="AU30" s="971"/>
      <c r="AV30" s="971"/>
      <c r="AW30" s="971"/>
      <c r="AX30" s="971"/>
      <c r="AY30" s="971"/>
      <c r="AZ30" s="1041"/>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2">
      <c r="A31" s="242">
        <v>4</v>
      </c>
      <c r="B31" s="1030" t="s">
        <v>391</v>
      </c>
      <c r="C31" s="1031"/>
      <c r="D31" s="1031"/>
      <c r="E31" s="1031"/>
      <c r="F31" s="1031"/>
      <c r="G31" s="1031"/>
      <c r="H31" s="1031"/>
      <c r="I31" s="1031"/>
      <c r="J31" s="1031"/>
      <c r="K31" s="1031"/>
      <c r="L31" s="1031"/>
      <c r="M31" s="1031"/>
      <c r="N31" s="1031"/>
      <c r="O31" s="1031"/>
      <c r="P31" s="1032"/>
      <c r="Q31" s="1038">
        <v>828</v>
      </c>
      <c r="R31" s="1039"/>
      <c r="S31" s="1039"/>
      <c r="T31" s="1039"/>
      <c r="U31" s="1039"/>
      <c r="V31" s="1039">
        <v>735</v>
      </c>
      <c r="W31" s="1039"/>
      <c r="X31" s="1039"/>
      <c r="Y31" s="1039"/>
      <c r="Z31" s="1039"/>
      <c r="AA31" s="1039">
        <v>94</v>
      </c>
      <c r="AB31" s="1039"/>
      <c r="AC31" s="1039"/>
      <c r="AD31" s="1039"/>
      <c r="AE31" s="1040"/>
      <c r="AF31" s="1035">
        <v>157</v>
      </c>
      <c r="AG31" s="1036"/>
      <c r="AH31" s="1036"/>
      <c r="AI31" s="1036"/>
      <c r="AJ31" s="1037"/>
      <c r="AK31" s="980">
        <v>340</v>
      </c>
      <c r="AL31" s="971"/>
      <c r="AM31" s="971"/>
      <c r="AN31" s="971"/>
      <c r="AO31" s="971"/>
      <c r="AP31" s="971">
        <v>4739</v>
      </c>
      <c r="AQ31" s="971"/>
      <c r="AR31" s="971"/>
      <c r="AS31" s="971"/>
      <c r="AT31" s="971"/>
      <c r="AU31" s="971">
        <v>1986</v>
      </c>
      <c r="AV31" s="971"/>
      <c r="AW31" s="971"/>
      <c r="AX31" s="971"/>
      <c r="AY31" s="971"/>
      <c r="AZ31" s="1041" t="s">
        <v>540</v>
      </c>
      <c r="BA31" s="1041"/>
      <c r="BB31" s="1041"/>
      <c r="BC31" s="1041"/>
      <c r="BD31" s="1041"/>
      <c r="BE31" s="972" t="s">
        <v>392</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2">
      <c r="A32" s="242">
        <v>5</v>
      </c>
      <c r="B32" s="1030"/>
      <c r="C32" s="1031"/>
      <c r="D32" s="1031"/>
      <c r="E32" s="1031"/>
      <c r="F32" s="1031"/>
      <c r="G32" s="1031"/>
      <c r="H32" s="1031"/>
      <c r="I32" s="1031"/>
      <c r="J32" s="1031"/>
      <c r="K32" s="1031"/>
      <c r="L32" s="1031"/>
      <c r="M32" s="1031"/>
      <c r="N32" s="1031"/>
      <c r="O32" s="1031"/>
      <c r="P32" s="1032"/>
      <c r="Q32" s="1038"/>
      <c r="R32" s="1039"/>
      <c r="S32" s="1039"/>
      <c r="T32" s="1039"/>
      <c r="U32" s="1039"/>
      <c r="V32" s="1039"/>
      <c r="W32" s="1039"/>
      <c r="X32" s="1039"/>
      <c r="Y32" s="1039"/>
      <c r="Z32" s="1039"/>
      <c r="AA32" s="1039"/>
      <c r="AB32" s="1039"/>
      <c r="AC32" s="1039"/>
      <c r="AD32" s="1039"/>
      <c r="AE32" s="1040"/>
      <c r="AF32" s="1035"/>
      <c r="AG32" s="1036"/>
      <c r="AH32" s="1036"/>
      <c r="AI32" s="1036"/>
      <c r="AJ32" s="1037"/>
      <c r="AK32" s="980"/>
      <c r="AL32" s="971"/>
      <c r="AM32" s="971"/>
      <c r="AN32" s="971"/>
      <c r="AO32" s="971"/>
      <c r="AP32" s="971"/>
      <c r="AQ32" s="971"/>
      <c r="AR32" s="971"/>
      <c r="AS32" s="971"/>
      <c r="AT32" s="971"/>
      <c r="AU32" s="971"/>
      <c r="AV32" s="971"/>
      <c r="AW32" s="971"/>
      <c r="AX32" s="971"/>
      <c r="AY32" s="971"/>
      <c r="AZ32" s="1041"/>
      <c r="BA32" s="1041"/>
      <c r="BB32" s="1041"/>
      <c r="BC32" s="1041"/>
      <c r="BD32" s="1041"/>
      <c r="BE32" s="972"/>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2">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2">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2">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2">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2">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2">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2">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2">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2">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2">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2">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2">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2">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2">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2">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2">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2">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2">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2">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2">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2">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2">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2">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2">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2">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2">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2">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2">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5">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2">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393</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5">
      <c r="A63" s="240" t="s">
        <v>376</v>
      </c>
      <c r="B63" s="937" t="s">
        <v>394</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225</v>
      </c>
      <c r="AG63" s="959"/>
      <c r="AH63" s="959"/>
      <c r="AI63" s="959"/>
      <c r="AJ63" s="1022"/>
      <c r="AK63" s="1023"/>
      <c r="AL63" s="963"/>
      <c r="AM63" s="963"/>
      <c r="AN63" s="963"/>
      <c r="AO63" s="963"/>
      <c r="AP63" s="959">
        <v>4739</v>
      </c>
      <c r="AQ63" s="959"/>
      <c r="AR63" s="959"/>
      <c r="AS63" s="959"/>
      <c r="AT63" s="959"/>
      <c r="AU63" s="959">
        <v>1986</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5">
      <c r="A65" s="232" t="s">
        <v>395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2">
      <c r="A66" s="995" t="s">
        <v>396</v>
      </c>
      <c r="B66" s="996"/>
      <c r="C66" s="996"/>
      <c r="D66" s="996"/>
      <c r="E66" s="996"/>
      <c r="F66" s="996"/>
      <c r="G66" s="996"/>
      <c r="H66" s="996"/>
      <c r="I66" s="996"/>
      <c r="J66" s="996"/>
      <c r="K66" s="996"/>
      <c r="L66" s="996"/>
      <c r="M66" s="996"/>
      <c r="N66" s="996"/>
      <c r="O66" s="996"/>
      <c r="P66" s="997"/>
      <c r="Q66" s="1001" t="s">
        <v>380</v>
      </c>
      <c r="R66" s="1002"/>
      <c r="S66" s="1002"/>
      <c r="T66" s="1002"/>
      <c r="U66" s="1003"/>
      <c r="V66" s="1001" t="s">
        <v>381</v>
      </c>
      <c r="W66" s="1002"/>
      <c r="X66" s="1002"/>
      <c r="Y66" s="1002"/>
      <c r="Z66" s="1003"/>
      <c r="AA66" s="1001" t="s">
        <v>382</v>
      </c>
      <c r="AB66" s="1002"/>
      <c r="AC66" s="1002"/>
      <c r="AD66" s="1002"/>
      <c r="AE66" s="1003"/>
      <c r="AF66" s="1007" t="s">
        <v>383</v>
      </c>
      <c r="AG66" s="1008"/>
      <c r="AH66" s="1008"/>
      <c r="AI66" s="1008"/>
      <c r="AJ66" s="1009"/>
      <c r="AK66" s="1001" t="s">
        <v>384</v>
      </c>
      <c r="AL66" s="996"/>
      <c r="AM66" s="996"/>
      <c r="AN66" s="996"/>
      <c r="AO66" s="997"/>
      <c r="AP66" s="1001" t="s">
        <v>385</v>
      </c>
      <c r="AQ66" s="1002"/>
      <c r="AR66" s="1002"/>
      <c r="AS66" s="1002"/>
      <c r="AT66" s="1003"/>
      <c r="AU66" s="1001" t="s">
        <v>397</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5">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2">
      <c r="A68" s="236">
        <v>1</v>
      </c>
      <c r="B68" s="985" t="s">
        <v>544</v>
      </c>
      <c r="C68" s="986"/>
      <c r="D68" s="986"/>
      <c r="E68" s="986"/>
      <c r="F68" s="986"/>
      <c r="G68" s="986"/>
      <c r="H68" s="986"/>
      <c r="I68" s="986"/>
      <c r="J68" s="986"/>
      <c r="K68" s="986"/>
      <c r="L68" s="986"/>
      <c r="M68" s="986"/>
      <c r="N68" s="986"/>
      <c r="O68" s="986"/>
      <c r="P68" s="987"/>
      <c r="Q68" s="988">
        <v>230</v>
      </c>
      <c r="R68" s="984"/>
      <c r="S68" s="984"/>
      <c r="T68" s="984"/>
      <c r="U68" s="984"/>
      <c r="V68" s="984">
        <v>195</v>
      </c>
      <c r="W68" s="984"/>
      <c r="X68" s="984"/>
      <c r="Y68" s="984"/>
      <c r="Z68" s="984"/>
      <c r="AA68" s="984">
        <v>35</v>
      </c>
      <c r="AB68" s="984"/>
      <c r="AC68" s="984"/>
      <c r="AD68" s="984"/>
      <c r="AE68" s="984"/>
      <c r="AF68" s="984">
        <v>35</v>
      </c>
      <c r="AG68" s="984"/>
      <c r="AH68" s="984"/>
      <c r="AI68" s="984"/>
      <c r="AJ68" s="984"/>
      <c r="AK68" s="984" t="s">
        <v>499</v>
      </c>
      <c r="AL68" s="984"/>
      <c r="AM68" s="984"/>
      <c r="AN68" s="984"/>
      <c r="AO68" s="984"/>
      <c r="AP68" s="984" t="s">
        <v>499</v>
      </c>
      <c r="AQ68" s="984"/>
      <c r="AR68" s="984"/>
      <c r="AS68" s="984"/>
      <c r="AT68" s="984"/>
      <c r="AU68" s="984" t="s">
        <v>499</v>
      </c>
      <c r="AV68" s="984"/>
      <c r="AW68" s="984"/>
      <c r="AX68" s="984"/>
      <c r="AY68" s="984"/>
      <c r="AZ68" s="982"/>
      <c r="BA68" s="982"/>
      <c r="BB68" s="982"/>
      <c r="BC68" s="982"/>
      <c r="BD68" s="983"/>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2">
      <c r="A69" s="238">
        <v>2</v>
      </c>
      <c r="B69" s="974" t="s">
        <v>541</v>
      </c>
      <c r="C69" s="975"/>
      <c r="D69" s="975"/>
      <c r="E69" s="975"/>
      <c r="F69" s="975"/>
      <c r="G69" s="975"/>
      <c r="H69" s="975"/>
      <c r="I69" s="975"/>
      <c r="J69" s="975"/>
      <c r="K69" s="975"/>
      <c r="L69" s="975"/>
      <c r="M69" s="975"/>
      <c r="N69" s="975"/>
      <c r="O69" s="975"/>
      <c r="P69" s="976"/>
      <c r="Q69" s="977">
        <v>1359863</v>
      </c>
      <c r="R69" s="971"/>
      <c r="S69" s="971"/>
      <c r="T69" s="971"/>
      <c r="U69" s="971"/>
      <c r="V69" s="971">
        <v>1332205</v>
      </c>
      <c r="W69" s="971"/>
      <c r="X69" s="971"/>
      <c r="Y69" s="971"/>
      <c r="Z69" s="971"/>
      <c r="AA69" s="971">
        <v>27659</v>
      </c>
      <c r="AB69" s="971"/>
      <c r="AC69" s="971"/>
      <c r="AD69" s="971"/>
      <c r="AE69" s="971"/>
      <c r="AF69" s="971">
        <v>27659</v>
      </c>
      <c r="AG69" s="971"/>
      <c r="AH69" s="971"/>
      <c r="AI69" s="971"/>
      <c r="AJ69" s="971"/>
      <c r="AK69" s="971">
        <v>9500</v>
      </c>
      <c r="AL69" s="971"/>
      <c r="AM69" s="971"/>
      <c r="AN69" s="971"/>
      <c r="AO69" s="971"/>
      <c r="AP69" s="971" t="s">
        <v>499</v>
      </c>
      <c r="AQ69" s="971"/>
      <c r="AR69" s="971"/>
      <c r="AS69" s="971"/>
      <c r="AT69" s="971"/>
      <c r="AU69" s="971" t="s">
        <v>499</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2">
      <c r="A70" s="238">
        <v>3</v>
      </c>
      <c r="B70" s="974" t="s">
        <v>542</v>
      </c>
      <c r="C70" s="975"/>
      <c r="D70" s="975"/>
      <c r="E70" s="975"/>
      <c r="F70" s="975"/>
      <c r="G70" s="975"/>
      <c r="H70" s="975"/>
      <c r="I70" s="975"/>
      <c r="J70" s="975"/>
      <c r="K70" s="975"/>
      <c r="L70" s="975"/>
      <c r="M70" s="975"/>
      <c r="N70" s="975"/>
      <c r="O70" s="975"/>
      <c r="P70" s="976"/>
      <c r="Q70" s="977">
        <v>38885</v>
      </c>
      <c r="R70" s="971"/>
      <c r="S70" s="971"/>
      <c r="T70" s="971"/>
      <c r="U70" s="971"/>
      <c r="V70" s="971">
        <v>35641</v>
      </c>
      <c r="W70" s="971"/>
      <c r="X70" s="971"/>
      <c r="Y70" s="971"/>
      <c r="Z70" s="971"/>
      <c r="AA70" s="971">
        <v>3244</v>
      </c>
      <c r="AB70" s="971"/>
      <c r="AC70" s="971"/>
      <c r="AD70" s="971"/>
      <c r="AE70" s="971"/>
      <c r="AF70" s="971">
        <v>26209</v>
      </c>
      <c r="AG70" s="971"/>
      <c r="AH70" s="971"/>
      <c r="AI70" s="971"/>
      <c r="AJ70" s="971"/>
      <c r="AK70" s="971" t="s">
        <v>499</v>
      </c>
      <c r="AL70" s="971"/>
      <c r="AM70" s="971"/>
      <c r="AN70" s="971"/>
      <c r="AO70" s="971"/>
      <c r="AP70" s="971">
        <v>94795</v>
      </c>
      <c r="AQ70" s="971"/>
      <c r="AR70" s="971"/>
      <c r="AS70" s="971"/>
      <c r="AT70" s="971"/>
      <c r="AU70" s="971" t="s">
        <v>499</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2">
      <c r="A71" s="238">
        <v>4</v>
      </c>
      <c r="B71" s="974" t="s">
        <v>545</v>
      </c>
      <c r="C71" s="975"/>
      <c r="D71" s="975"/>
      <c r="E71" s="975"/>
      <c r="F71" s="975"/>
      <c r="G71" s="975"/>
      <c r="H71" s="975"/>
      <c r="I71" s="975"/>
      <c r="J71" s="975"/>
      <c r="K71" s="975"/>
      <c r="L71" s="975"/>
      <c r="M71" s="975"/>
      <c r="N71" s="975"/>
      <c r="O71" s="975"/>
      <c r="P71" s="976"/>
      <c r="Q71" s="977">
        <v>301</v>
      </c>
      <c r="R71" s="971"/>
      <c r="S71" s="971"/>
      <c r="T71" s="971"/>
      <c r="U71" s="971"/>
      <c r="V71" s="971">
        <v>290</v>
      </c>
      <c r="W71" s="971"/>
      <c r="X71" s="971"/>
      <c r="Y71" s="971"/>
      <c r="Z71" s="971"/>
      <c r="AA71" s="971">
        <v>10</v>
      </c>
      <c r="AB71" s="971"/>
      <c r="AC71" s="971"/>
      <c r="AD71" s="971"/>
      <c r="AE71" s="971"/>
      <c r="AF71" s="971">
        <v>333</v>
      </c>
      <c r="AG71" s="971"/>
      <c r="AH71" s="971"/>
      <c r="AI71" s="971"/>
      <c r="AJ71" s="971"/>
      <c r="AK71" s="971" t="s">
        <v>540</v>
      </c>
      <c r="AL71" s="971"/>
      <c r="AM71" s="971"/>
      <c r="AN71" s="971"/>
      <c r="AO71" s="971"/>
      <c r="AP71" s="971">
        <v>407</v>
      </c>
      <c r="AQ71" s="971"/>
      <c r="AR71" s="971"/>
      <c r="AS71" s="971"/>
      <c r="AT71" s="971"/>
      <c r="AU71" s="971" t="s">
        <v>499</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2">
      <c r="A72" s="238">
        <v>5</v>
      </c>
      <c r="B72" s="974" t="s">
        <v>543</v>
      </c>
      <c r="C72" s="975"/>
      <c r="D72" s="975"/>
      <c r="E72" s="975"/>
      <c r="F72" s="975"/>
      <c r="G72" s="975"/>
      <c r="H72" s="975"/>
      <c r="I72" s="975"/>
      <c r="J72" s="975"/>
      <c r="K72" s="975"/>
      <c r="L72" s="975"/>
      <c r="M72" s="975"/>
      <c r="N72" s="975"/>
      <c r="O72" s="975"/>
      <c r="P72" s="976"/>
      <c r="Q72" s="977">
        <v>6635</v>
      </c>
      <c r="R72" s="971"/>
      <c r="S72" s="971"/>
      <c r="T72" s="971"/>
      <c r="U72" s="971"/>
      <c r="V72" s="971">
        <v>5820</v>
      </c>
      <c r="W72" s="971"/>
      <c r="X72" s="971"/>
      <c r="Y72" s="971"/>
      <c r="Z72" s="971"/>
      <c r="AA72" s="971">
        <v>815</v>
      </c>
      <c r="AB72" s="971"/>
      <c r="AC72" s="971"/>
      <c r="AD72" s="971"/>
      <c r="AE72" s="971"/>
      <c r="AF72" s="971">
        <v>19303</v>
      </c>
      <c r="AG72" s="971"/>
      <c r="AH72" s="971"/>
      <c r="AI72" s="971"/>
      <c r="AJ72" s="971"/>
      <c r="AK72" s="971" t="s">
        <v>499</v>
      </c>
      <c r="AL72" s="971"/>
      <c r="AM72" s="971"/>
      <c r="AN72" s="971"/>
      <c r="AO72" s="971"/>
      <c r="AP72" s="971">
        <v>22689</v>
      </c>
      <c r="AQ72" s="971"/>
      <c r="AR72" s="971"/>
      <c r="AS72" s="971"/>
      <c r="AT72" s="971"/>
      <c r="AU72" s="971" t="s">
        <v>499</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2">
      <c r="A73" s="238">
        <v>6</v>
      </c>
      <c r="B73" s="974"/>
      <c r="C73" s="975"/>
      <c r="D73" s="975"/>
      <c r="E73" s="975"/>
      <c r="F73" s="975"/>
      <c r="G73" s="975"/>
      <c r="H73" s="975"/>
      <c r="I73" s="975"/>
      <c r="J73" s="975"/>
      <c r="K73" s="975"/>
      <c r="L73" s="975"/>
      <c r="M73" s="975"/>
      <c r="N73" s="975"/>
      <c r="O73" s="975"/>
      <c r="P73" s="976"/>
      <c r="Q73" s="977"/>
      <c r="R73" s="971"/>
      <c r="S73" s="971"/>
      <c r="T73" s="971"/>
      <c r="U73" s="971"/>
      <c r="V73" s="971"/>
      <c r="W73" s="971"/>
      <c r="X73" s="971"/>
      <c r="Y73" s="971"/>
      <c r="Z73" s="971"/>
      <c r="AA73" s="971"/>
      <c r="AB73" s="971"/>
      <c r="AC73" s="971"/>
      <c r="AD73" s="971"/>
      <c r="AE73" s="971"/>
      <c r="AF73" s="971"/>
      <c r="AG73" s="971"/>
      <c r="AH73" s="971"/>
      <c r="AI73" s="971"/>
      <c r="AJ73" s="971"/>
      <c r="AK73" s="971"/>
      <c r="AL73" s="971"/>
      <c r="AM73" s="971"/>
      <c r="AN73" s="971"/>
      <c r="AO73" s="971"/>
      <c r="AP73" s="971"/>
      <c r="AQ73" s="971"/>
      <c r="AR73" s="971"/>
      <c r="AS73" s="971"/>
      <c r="AT73" s="971"/>
      <c r="AU73" s="971"/>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2">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2">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2">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2">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2">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2">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2">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2">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2">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2">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2">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2">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2">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2">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5">
      <c r="A88" s="240" t="s">
        <v>376</v>
      </c>
      <c r="B88" s="937" t="s">
        <v>398</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73539</v>
      </c>
      <c r="AG88" s="959"/>
      <c r="AH88" s="959"/>
      <c r="AI88" s="959"/>
      <c r="AJ88" s="959"/>
      <c r="AK88" s="963"/>
      <c r="AL88" s="963"/>
      <c r="AM88" s="963"/>
      <c r="AN88" s="963"/>
      <c r="AO88" s="963"/>
      <c r="AP88" s="959">
        <v>117891</v>
      </c>
      <c r="AQ88" s="959"/>
      <c r="AR88" s="959"/>
      <c r="AS88" s="959"/>
      <c r="AT88" s="959"/>
      <c r="AU88" s="959"/>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937" t="s">
        <v>399</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400</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401</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402</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403</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42" t="s">
        <v>404</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405</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
      <c r="A109" s="895" t="s">
        <v>406</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407</v>
      </c>
      <c r="AB109" s="896"/>
      <c r="AC109" s="896"/>
      <c r="AD109" s="896"/>
      <c r="AE109" s="897"/>
      <c r="AF109" s="898" t="s">
        <v>408</v>
      </c>
      <c r="AG109" s="896"/>
      <c r="AH109" s="896"/>
      <c r="AI109" s="896"/>
      <c r="AJ109" s="897"/>
      <c r="AK109" s="898" t="s">
        <v>294</v>
      </c>
      <c r="AL109" s="896"/>
      <c r="AM109" s="896"/>
      <c r="AN109" s="896"/>
      <c r="AO109" s="897"/>
      <c r="AP109" s="898" t="s">
        <v>409</v>
      </c>
      <c r="AQ109" s="896"/>
      <c r="AR109" s="896"/>
      <c r="AS109" s="896"/>
      <c r="AT109" s="929"/>
      <c r="AU109" s="895" t="s">
        <v>406</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407</v>
      </c>
      <c r="BR109" s="896"/>
      <c r="BS109" s="896"/>
      <c r="BT109" s="896"/>
      <c r="BU109" s="897"/>
      <c r="BV109" s="898" t="s">
        <v>408</v>
      </c>
      <c r="BW109" s="896"/>
      <c r="BX109" s="896"/>
      <c r="BY109" s="896"/>
      <c r="BZ109" s="897"/>
      <c r="CA109" s="898" t="s">
        <v>294</v>
      </c>
      <c r="CB109" s="896"/>
      <c r="CC109" s="896"/>
      <c r="CD109" s="896"/>
      <c r="CE109" s="897"/>
      <c r="CF109" s="936" t="s">
        <v>409</v>
      </c>
      <c r="CG109" s="936"/>
      <c r="CH109" s="936"/>
      <c r="CI109" s="936"/>
      <c r="CJ109" s="936"/>
      <c r="CK109" s="898" t="s">
        <v>410</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407</v>
      </c>
      <c r="DH109" s="896"/>
      <c r="DI109" s="896"/>
      <c r="DJ109" s="896"/>
      <c r="DK109" s="897"/>
      <c r="DL109" s="898" t="s">
        <v>408</v>
      </c>
      <c r="DM109" s="896"/>
      <c r="DN109" s="896"/>
      <c r="DO109" s="896"/>
      <c r="DP109" s="897"/>
      <c r="DQ109" s="898" t="s">
        <v>294</v>
      </c>
      <c r="DR109" s="896"/>
      <c r="DS109" s="896"/>
      <c r="DT109" s="896"/>
      <c r="DU109" s="897"/>
      <c r="DV109" s="898" t="s">
        <v>409</v>
      </c>
      <c r="DW109" s="896"/>
      <c r="DX109" s="896"/>
      <c r="DY109" s="896"/>
      <c r="DZ109" s="929"/>
    </row>
    <row r="110" spans="1:131" s="230" customFormat="1" ht="26.25" customHeight="1" x14ac:dyDescent="0.2">
      <c r="A110" s="807" t="s">
        <v>411</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758534</v>
      </c>
      <c r="AB110" s="889"/>
      <c r="AC110" s="889"/>
      <c r="AD110" s="889"/>
      <c r="AE110" s="890"/>
      <c r="AF110" s="891">
        <v>747770</v>
      </c>
      <c r="AG110" s="889"/>
      <c r="AH110" s="889"/>
      <c r="AI110" s="889"/>
      <c r="AJ110" s="890"/>
      <c r="AK110" s="891">
        <v>769316</v>
      </c>
      <c r="AL110" s="889"/>
      <c r="AM110" s="889"/>
      <c r="AN110" s="889"/>
      <c r="AO110" s="890"/>
      <c r="AP110" s="892">
        <v>19.399999999999999</v>
      </c>
      <c r="AQ110" s="893"/>
      <c r="AR110" s="893"/>
      <c r="AS110" s="893"/>
      <c r="AT110" s="894"/>
      <c r="AU110" s="930" t="s">
        <v>69</v>
      </c>
      <c r="AV110" s="931"/>
      <c r="AW110" s="931"/>
      <c r="AX110" s="931"/>
      <c r="AY110" s="931"/>
      <c r="AZ110" s="860" t="s">
        <v>412</v>
      </c>
      <c r="BA110" s="808"/>
      <c r="BB110" s="808"/>
      <c r="BC110" s="808"/>
      <c r="BD110" s="808"/>
      <c r="BE110" s="808"/>
      <c r="BF110" s="808"/>
      <c r="BG110" s="808"/>
      <c r="BH110" s="808"/>
      <c r="BI110" s="808"/>
      <c r="BJ110" s="808"/>
      <c r="BK110" s="808"/>
      <c r="BL110" s="808"/>
      <c r="BM110" s="808"/>
      <c r="BN110" s="808"/>
      <c r="BO110" s="808"/>
      <c r="BP110" s="809"/>
      <c r="BQ110" s="861">
        <v>7461798</v>
      </c>
      <c r="BR110" s="842"/>
      <c r="BS110" s="842"/>
      <c r="BT110" s="842"/>
      <c r="BU110" s="842"/>
      <c r="BV110" s="842">
        <v>7221448</v>
      </c>
      <c r="BW110" s="842"/>
      <c r="BX110" s="842"/>
      <c r="BY110" s="842"/>
      <c r="BZ110" s="842"/>
      <c r="CA110" s="842">
        <v>7297970</v>
      </c>
      <c r="CB110" s="842"/>
      <c r="CC110" s="842"/>
      <c r="CD110" s="842"/>
      <c r="CE110" s="842"/>
      <c r="CF110" s="866">
        <v>183.7</v>
      </c>
      <c r="CG110" s="867"/>
      <c r="CH110" s="867"/>
      <c r="CI110" s="867"/>
      <c r="CJ110" s="867"/>
      <c r="CK110" s="926" t="s">
        <v>413</v>
      </c>
      <c r="CL110" s="819"/>
      <c r="CM110" s="860" t="s">
        <v>414</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2">
      <c r="A111" s="774" t="s">
        <v>415</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416</v>
      </c>
      <c r="BA111" s="752"/>
      <c r="BB111" s="752"/>
      <c r="BC111" s="752"/>
      <c r="BD111" s="752"/>
      <c r="BE111" s="752"/>
      <c r="BF111" s="752"/>
      <c r="BG111" s="752"/>
      <c r="BH111" s="752"/>
      <c r="BI111" s="752"/>
      <c r="BJ111" s="752"/>
      <c r="BK111" s="752"/>
      <c r="BL111" s="752"/>
      <c r="BM111" s="752"/>
      <c r="BN111" s="752"/>
      <c r="BO111" s="752"/>
      <c r="BP111" s="753"/>
      <c r="BQ111" s="816" t="s">
        <v>122</v>
      </c>
      <c r="BR111" s="817"/>
      <c r="BS111" s="817"/>
      <c r="BT111" s="817"/>
      <c r="BU111" s="817"/>
      <c r="BV111" s="817" t="s">
        <v>122</v>
      </c>
      <c r="BW111" s="817"/>
      <c r="BX111" s="817"/>
      <c r="BY111" s="817"/>
      <c r="BZ111" s="817"/>
      <c r="CA111" s="817" t="s">
        <v>122</v>
      </c>
      <c r="CB111" s="817"/>
      <c r="CC111" s="817"/>
      <c r="CD111" s="817"/>
      <c r="CE111" s="817"/>
      <c r="CF111" s="875" t="s">
        <v>122</v>
      </c>
      <c r="CG111" s="876"/>
      <c r="CH111" s="876"/>
      <c r="CI111" s="876"/>
      <c r="CJ111" s="876"/>
      <c r="CK111" s="927"/>
      <c r="CL111" s="821"/>
      <c r="CM111" s="815" t="s">
        <v>417</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2">
      <c r="A112" s="912" t="s">
        <v>418</v>
      </c>
      <c r="B112" s="913"/>
      <c r="C112" s="752" t="s">
        <v>419</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420</v>
      </c>
      <c r="BA112" s="752"/>
      <c r="BB112" s="752"/>
      <c r="BC112" s="752"/>
      <c r="BD112" s="752"/>
      <c r="BE112" s="752"/>
      <c r="BF112" s="752"/>
      <c r="BG112" s="752"/>
      <c r="BH112" s="752"/>
      <c r="BI112" s="752"/>
      <c r="BJ112" s="752"/>
      <c r="BK112" s="752"/>
      <c r="BL112" s="752"/>
      <c r="BM112" s="752"/>
      <c r="BN112" s="752"/>
      <c r="BO112" s="752"/>
      <c r="BP112" s="753"/>
      <c r="BQ112" s="816">
        <v>3100668</v>
      </c>
      <c r="BR112" s="817"/>
      <c r="BS112" s="817"/>
      <c r="BT112" s="817"/>
      <c r="BU112" s="817"/>
      <c r="BV112" s="817">
        <v>2441124</v>
      </c>
      <c r="BW112" s="817"/>
      <c r="BX112" s="817"/>
      <c r="BY112" s="817"/>
      <c r="BZ112" s="817"/>
      <c r="CA112" s="817">
        <v>1985535</v>
      </c>
      <c r="CB112" s="817"/>
      <c r="CC112" s="817"/>
      <c r="CD112" s="817"/>
      <c r="CE112" s="817"/>
      <c r="CF112" s="875">
        <v>50</v>
      </c>
      <c r="CG112" s="876"/>
      <c r="CH112" s="876"/>
      <c r="CI112" s="876"/>
      <c r="CJ112" s="876"/>
      <c r="CK112" s="927"/>
      <c r="CL112" s="821"/>
      <c r="CM112" s="815" t="s">
        <v>421</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2">
      <c r="A113" s="914"/>
      <c r="B113" s="915"/>
      <c r="C113" s="752" t="s">
        <v>422</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271244</v>
      </c>
      <c r="AB113" s="919"/>
      <c r="AC113" s="919"/>
      <c r="AD113" s="919"/>
      <c r="AE113" s="920"/>
      <c r="AF113" s="921">
        <v>242388</v>
      </c>
      <c r="AG113" s="919"/>
      <c r="AH113" s="919"/>
      <c r="AI113" s="919"/>
      <c r="AJ113" s="920"/>
      <c r="AK113" s="921">
        <v>242821</v>
      </c>
      <c r="AL113" s="919"/>
      <c r="AM113" s="919"/>
      <c r="AN113" s="919"/>
      <c r="AO113" s="920"/>
      <c r="AP113" s="922">
        <v>6.1</v>
      </c>
      <c r="AQ113" s="923"/>
      <c r="AR113" s="923"/>
      <c r="AS113" s="923"/>
      <c r="AT113" s="924"/>
      <c r="AU113" s="932"/>
      <c r="AV113" s="933"/>
      <c r="AW113" s="933"/>
      <c r="AX113" s="933"/>
      <c r="AY113" s="933"/>
      <c r="AZ113" s="815" t="s">
        <v>423</v>
      </c>
      <c r="BA113" s="752"/>
      <c r="BB113" s="752"/>
      <c r="BC113" s="752"/>
      <c r="BD113" s="752"/>
      <c r="BE113" s="752"/>
      <c r="BF113" s="752"/>
      <c r="BG113" s="752"/>
      <c r="BH113" s="752"/>
      <c r="BI113" s="752"/>
      <c r="BJ113" s="752"/>
      <c r="BK113" s="752"/>
      <c r="BL113" s="752"/>
      <c r="BM113" s="752"/>
      <c r="BN113" s="752"/>
      <c r="BO113" s="752"/>
      <c r="BP113" s="753"/>
      <c r="BQ113" s="816" t="s">
        <v>122</v>
      </c>
      <c r="BR113" s="817"/>
      <c r="BS113" s="817"/>
      <c r="BT113" s="817"/>
      <c r="BU113" s="817"/>
      <c r="BV113" s="817" t="s">
        <v>122</v>
      </c>
      <c r="BW113" s="817"/>
      <c r="BX113" s="817"/>
      <c r="BY113" s="817"/>
      <c r="BZ113" s="817"/>
      <c r="CA113" s="817" t="s">
        <v>122</v>
      </c>
      <c r="CB113" s="817"/>
      <c r="CC113" s="817"/>
      <c r="CD113" s="817"/>
      <c r="CE113" s="817"/>
      <c r="CF113" s="875" t="s">
        <v>122</v>
      </c>
      <c r="CG113" s="876"/>
      <c r="CH113" s="876"/>
      <c r="CI113" s="876"/>
      <c r="CJ113" s="876"/>
      <c r="CK113" s="927"/>
      <c r="CL113" s="821"/>
      <c r="CM113" s="815" t="s">
        <v>424</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2">
      <c r="A114" s="914"/>
      <c r="B114" s="915"/>
      <c r="C114" s="752" t="s">
        <v>425</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t="s">
        <v>122</v>
      </c>
      <c r="AB114" s="780"/>
      <c r="AC114" s="780"/>
      <c r="AD114" s="780"/>
      <c r="AE114" s="781"/>
      <c r="AF114" s="782" t="s">
        <v>122</v>
      </c>
      <c r="AG114" s="780"/>
      <c r="AH114" s="780"/>
      <c r="AI114" s="780"/>
      <c r="AJ114" s="781"/>
      <c r="AK114" s="782" t="s">
        <v>122</v>
      </c>
      <c r="AL114" s="780"/>
      <c r="AM114" s="780"/>
      <c r="AN114" s="780"/>
      <c r="AO114" s="781"/>
      <c r="AP114" s="824" t="s">
        <v>122</v>
      </c>
      <c r="AQ114" s="825"/>
      <c r="AR114" s="825"/>
      <c r="AS114" s="825"/>
      <c r="AT114" s="826"/>
      <c r="AU114" s="932"/>
      <c r="AV114" s="933"/>
      <c r="AW114" s="933"/>
      <c r="AX114" s="933"/>
      <c r="AY114" s="933"/>
      <c r="AZ114" s="815" t="s">
        <v>426</v>
      </c>
      <c r="BA114" s="752"/>
      <c r="BB114" s="752"/>
      <c r="BC114" s="752"/>
      <c r="BD114" s="752"/>
      <c r="BE114" s="752"/>
      <c r="BF114" s="752"/>
      <c r="BG114" s="752"/>
      <c r="BH114" s="752"/>
      <c r="BI114" s="752"/>
      <c r="BJ114" s="752"/>
      <c r="BK114" s="752"/>
      <c r="BL114" s="752"/>
      <c r="BM114" s="752"/>
      <c r="BN114" s="752"/>
      <c r="BO114" s="752"/>
      <c r="BP114" s="753"/>
      <c r="BQ114" s="816">
        <v>931105</v>
      </c>
      <c r="BR114" s="817"/>
      <c r="BS114" s="817"/>
      <c r="BT114" s="817"/>
      <c r="BU114" s="817"/>
      <c r="BV114" s="817">
        <v>976674</v>
      </c>
      <c r="BW114" s="817"/>
      <c r="BX114" s="817"/>
      <c r="BY114" s="817"/>
      <c r="BZ114" s="817"/>
      <c r="CA114" s="817">
        <v>1028267</v>
      </c>
      <c r="CB114" s="817"/>
      <c r="CC114" s="817"/>
      <c r="CD114" s="817"/>
      <c r="CE114" s="817"/>
      <c r="CF114" s="875">
        <v>25.9</v>
      </c>
      <c r="CG114" s="876"/>
      <c r="CH114" s="876"/>
      <c r="CI114" s="876"/>
      <c r="CJ114" s="876"/>
      <c r="CK114" s="927"/>
      <c r="CL114" s="821"/>
      <c r="CM114" s="815" t="s">
        <v>427</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2">
      <c r="A115" s="914"/>
      <c r="B115" s="915"/>
      <c r="C115" s="752" t="s">
        <v>428</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122</v>
      </c>
      <c r="AB115" s="919"/>
      <c r="AC115" s="919"/>
      <c r="AD115" s="919"/>
      <c r="AE115" s="920"/>
      <c r="AF115" s="921" t="s">
        <v>122</v>
      </c>
      <c r="AG115" s="919"/>
      <c r="AH115" s="919"/>
      <c r="AI115" s="919"/>
      <c r="AJ115" s="920"/>
      <c r="AK115" s="921" t="s">
        <v>122</v>
      </c>
      <c r="AL115" s="919"/>
      <c r="AM115" s="919"/>
      <c r="AN115" s="919"/>
      <c r="AO115" s="920"/>
      <c r="AP115" s="922" t="s">
        <v>122</v>
      </c>
      <c r="AQ115" s="923"/>
      <c r="AR115" s="923"/>
      <c r="AS115" s="923"/>
      <c r="AT115" s="924"/>
      <c r="AU115" s="932"/>
      <c r="AV115" s="933"/>
      <c r="AW115" s="933"/>
      <c r="AX115" s="933"/>
      <c r="AY115" s="933"/>
      <c r="AZ115" s="815" t="s">
        <v>429</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430</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2">
      <c r="A116" s="916"/>
      <c r="B116" s="917"/>
      <c r="C116" s="839" t="s">
        <v>431</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432</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433</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2">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434</v>
      </c>
      <c r="Z117" s="897"/>
      <c r="AA117" s="902">
        <v>1029778</v>
      </c>
      <c r="AB117" s="903"/>
      <c r="AC117" s="903"/>
      <c r="AD117" s="903"/>
      <c r="AE117" s="904"/>
      <c r="AF117" s="905">
        <v>990158</v>
      </c>
      <c r="AG117" s="903"/>
      <c r="AH117" s="903"/>
      <c r="AI117" s="903"/>
      <c r="AJ117" s="904"/>
      <c r="AK117" s="905">
        <v>1012137</v>
      </c>
      <c r="AL117" s="903"/>
      <c r="AM117" s="903"/>
      <c r="AN117" s="903"/>
      <c r="AO117" s="904"/>
      <c r="AP117" s="906"/>
      <c r="AQ117" s="907"/>
      <c r="AR117" s="907"/>
      <c r="AS117" s="907"/>
      <c r="AT117" s="908"/>
      <c r="AU117" s="932"/>
      <c r="AV117" s="933"/>
      <c r="AW117" s="933"/>
      <c r="AX117" s="933"/>
      <c r="AY117" s="933"/>
      <c r="AZ117" s="863" t="s">
        <v>435</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436</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2">
      <c r="A118" s="895" t="s">
        <v>410</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407</v>
      </c>
      <c r="AB118" s="896"/>
      <c r="AC118" s="896"/>
      <c r="AD118" s="896"/>
      <c r="AE118" s="897"/>
      <c r="AF118" s="898" t="s">
        <v>408</v>
      </c>
      <c r="AG118" s="896"/>
      <c r="AH118" s="896"/>
      <c r="AI118" s="896"/>
      <c r="AJ118" s="897"/>
      <c r="AK118" s="898" t="s">
        <v>294</v>
      </c>
      <c r="AL118" s="896"/>
      <c r="AM118" s="896"/>
      <c r="AN118" s="896"/>
      <c r="AO118" s="897"/>
      <c r="AP118" s="899" t="s">
        <v>409</v>
      </c>
      <c r="AQ118" s="900"/>
      <c r="AR118" s="900"/>
      <c r="AS118" s="900"/>
      <c r="AT118" s="901"/>
      <c r="AU118" s="932"/>
      <c r="AV118" s="933"/>
      <c r="AW118" s="933"/>
      <c r="AX118" s="933"/>
      <c r="AY118" s="933"/>
      <c r="AZ118" s="838" t="s">
        <v>437</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438</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2">
      <c r="A119" s="818" t="s">
        <v>413</v>
      </c>
      <c r="B119" s="819"/>
      <c r="C119" s="860" t="s">
        <v>414</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439</v>
      </c>
      <c r="BP119" s="878"/>
      <c r="BQ119" s="879">
        <v>11493571</v>
      </c>
      <c r="BR119" s="845"/>
      <c r="BS119" s="845"/>
      <c r="BT119" s="845"/>
      <c r="BU119" s="845"/>
      <c r="BV119" s="845">
        <v>10639246</v>
      </c>
      <c r="BW119" s="845"/>
      <c r="BX119" s="845"/>
      <c r="BY119" s="845"/>
      <c r="BZ119" s="845"/>
      <c r="CA119" s="845">
        <v>10311772</v>
      </c>
      <c r="CB119" s="845"/>
      <c r="CC119" s="845"/>
      <c r="CD119" s="845"/>
      <c r="CE119" s="845"/>
      <c r="CF119" s="748"/>
      <c r="CG119" s="749"/>
      <c r="CH119" s="749"/>
      <c r="CI119" s="749"/>
      <c r="CJ119" s="834"/>
      <c r="CK119" s="928"/>
      <c r="CL119" s="823"/>
      <c r="CM119" s="838" t="s">
        <v>440</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2">
      <c r="A120" s="820"/>
      <c r="B120" s="821"/>
      <c r="C120" s="815" t="s">
        <v>417</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441</v>
      </c>
      <c r="AV120" s="881"/>
      <c r="AW120" s="881"/>
      <c r="AX120" s="881"/>
      <c r="AY120" s="882"/>
      <c r="AZ120" s="860" t="s">
        <v>442</v>
      </c>
      <c r="BA120" s="808"/>
      <c r="BB120" s="808"/>
      <c r="BC120" s="808"/>
      <c r="BD120" s="808"/>
      <c r="BE120" s="808"/>
      <c r="BF120" s="808"/>
      <c r="BG120" s="808"/>
      <c r="BH120" s="808"/>
      <c r="BI120" s="808"/>
      <c r="BJ120" s="808"/>
      <c r="BK120" s="808"/>
      <c r="BL120" s="808"/>
      <c r="BM120" s="808"/>
      <c r="BN120" s="808"/>
      <c r="BO120" s="808"/>
      <c r="BP120" s="809"/>
      <c r="BQ120" s="861">
        <v>1265327</v>
      </c>
      <c r="BR120" s="842"/>
      <c r="BS120" s="842"/>
      <c r="BT120" s="842"/>
      <c r="BU120" s="842"/>
      <c r="BV120" s="842">
        <v>1824441</v>
      </c>
      <c r="BW120" s="842"/>
      <c r="BX120" s="842"/>
      <c r="BY120" s="842"/>
      <c r="BZ120" s="842"/>
      <c r="CA120" s="842">
        <v>2192839</v>
      </c>
      <c r="CB120" s="842"/>
      <c r="CC120" s="842"/>
      <c r="CD120" s="842"/>
      <c r="CE120" s="842"/>
      <c r="CF120" s="866">
        <v>55.2</v>
      </c>
      <c r="CG120" s="867"/>
      <c r="CH120" s="867"/>
      <c r="CI120" s="867"/>
      <c r="CJ120" s="867"/>
      <c r="CK120" s="868" t="s">
        <v>443</v>
      </c>
      <c r="CL120" s="852"/>
      <c r="CM120" s="852"/>
      <c r="CN120" s="852"/>
      <c r="CO120" s="853"/>
      <c r="CP120" s="872" t="s">
        <v>391</v>
      </c>
      <c r="CQ120" s="873"/>
      <c r="CR120" s="873"/>
      <c r="CS120" s="873"/>
      <c r="CT120" s="873"/>
      <c r="CU120" s="873"/>
      <c r="CV120" s="873"/>
      <c r="CW120" s="873"/>
      <c r="CX120" s="873"/>
      <c r="CY120" s="873"/>
      <c r="CZ120" s="873"/>
      <c r="DA120" s="873"/>
      <c r="DB120" s="873"/>
      <c r="DC120" s="873"/>
      <c r="DD120" s="873"/>
      <c r="DE120" s="873"/>
      <c r="DF120" s="874"/>
      <c r="DG120" s="861">
        <v>3100668</v>
      </c>
      <c r="DH120" s="842"/>
      <c r="DI120" s="842"/>
      <c r="DJ120" s="842"/>
      <c r="DK120" s="842"/>
      <c r="DL120" s="842">
        <v>2441124</v>
      </c>
      <c r="DM120" s="842"/>
      <c r="DN120" s="842"/>
      <c r="DO120" s="842"/>
      <c r="DP120" s="842"/>
      <c r="DQ120" s="842">
        <v>1985535</v>
      </c>
      <c r="DR120" s="842"/>
      <c r="DS120" s="842"/>
      <c r="DT120" s="842"/>
      <c r="DU120" s="842"/>
      <c r="DV120" s="843">
        <v>50</v>
      </c>
      <c r="DW120" s="843"/>
      <c r="DX120" s="843"/>
      <c r="DY120" s="843"/>
      <c r="DZ120" s="844"/>
    </row>
    <row r="121" spans="1:130" s="230" customFormat="1" ht="26.25" customHeight="1" x14ac:dyDescent="0.2">
      <c r="A121" s="820"/>
      <c r="B121" s="821"/>
      <c r="C121" s="863" t="s">
        <v>444</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445</v>
      </c>
      <c r="BA121" s="752"/>
      <c r="BB121" s="752"/>
      <c r="BC121" s="752"/>
      <c r="BD121" s="752"/>
      <c r="BE121" s="752"/>
      <c r="BF121" s="752"/>
      <c r="BG121" s="752"/>
      <c r="BH121" s="752"/>
      <c r="BI121" s="752"/>
      <c r="BJ121" s="752"/>
      <c r="BK121" s="752"/>
      <c r="BL121" s="752"/>
      <c r="BM121" s="752"/>
      <c r="BN121" s="752"/>
      <c r="BO121" s="752"/>
      <c r="BP121" s="753"/>
      <c r="BQ121" s="816">
        <v>1373819</v>
      </c>
      <c r="BR121" s="817"/>
      <c r="BS121" s="817"/>
      <c r="BT121" s="817"/>
      <c r="BU121" s="817"/>
      <c r="BV121" s="817">
        <v>1054649</v>
      </c>
      <c r="BW121" s="817"/>
      <c r="BX121" s="817"/>
      <c r="BY121" s="817"/>
      <c r="BZ121" s="817"/>
      <c r="CA121" s="817">
        <v>820026</v>
      </c>
      <c r="CB121" s="817"/>
      <c r="CC121" s="817"/>
      <c r="CD121" s="817"/>
      <c r="CE121" s="817"/>
      <c r="CF121" s="875">
        <v>20.6</v>
      </c>
      <c r="CG121" s="876"/>
      <c r="CH121" s="876"/>
      <c r="CI121" s="876"/>
      <c r="CJ121" s="876"/>
      <c r="CK121" s="869"/>
      <c r="CL121" s="855"/>
      <c r="CM121" s="855"/>
      <c r="CN121" s="855"/>
      <c r="CO121" s="856"/>
      <c r="CP121" s="835" t="s">
        <v>389</v>
      </c>
      <c r="CQ121" s="836"/>
      <c r="CR121" s="836"/>
      <c r="CS121" s="836"/>
      <c r="CT121" s="836"/>
      <c r="CU121" s="836"/>
      <c r="CV121" s="836"/>
      <c r="CW121" s="836"/>
      <c r="CX121" s="836"/>
      <c r="CY121" s="836"/>
      <c r="CZ121" s="836"/>
      <c r="DA121" s="836"/>
      <c r="DB121" s="836"/>
      <c r="DC121" s="836"/>
      <c r="DD121" s="836"/>
      <c r="DE121" s="836"/>
      <c r="DF121" s="837"/>
      <c r="DG121" s="816" t="s">
        <v>122</v>
      </c>
      <c r="DH121" s="817"/>
      <c r="DI121" s="817"/>
      <c r="DJ121" s="817"/>
      <c r="DK121" s="817"/>
      <c r="DL121" s="817" t="s">
        <v>122</v>
      </c>
      <c r="DM121" s="817"/>
      <c r="DN121" s="817"/>
      <c r="DO121" s="817"/>
      <c r="DP121" s="817"/>
      <c r="DQ121" s="817" t="s">
        <v>122</v>
      </c>
      <c r="DR121" s="817"/>
      <c r="DS121" s="817"/>
      <c r="DT121" s="817"/>
      <c r="DU121" s="817"/>
      <c r="DV121" s="794" t="s">
        <v>122</v>
      </c>
      <c r="DW121" s="794"/>
      <c r="DX121" s="794"/>
      <c r="DY121" s="794"/>
      <c r="DZ121" s="795"/>
    </row>
    <row r="122" spans="1:130" s="230" customFormat="1" ht="26.25" customHeight="1" x14ac:dyDescent="0.2">
      <c r="A122" s="820"/>
      <c r="B122" s="821"/>
      <c r="C122" s="815" t="s">
        <v>427</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446</v>
      </c>
      <c r="BA122" s="839"/>
      <c r="BB122" s="839"/>
      <c r="BC122" s="839"/>
      <c r="BD122" s="839"/>
      <c r="BE122" s="839"/>
      <c r="BF122" s="839"/>
      <c r="BG122" s="839"/>
      <c r="BH122" s="839"/>
      <c r="BI122" s="839"/>
      <c r="BJ122" s="839"/>
      <c r="BK122" s="839"/>
      <c r="BL122" s="839"/>
      <c r="BM122" s="839"/>
      <c r="BN122" s="839"/>
      <c r="BO122" s="839"/>
      <c r="BP122" s="840"/>
      <c r="BQ122" s="879">
        <v>7188205</v>
      </c>
      <c r="BR122" s="845"/>
      <c r="BS122" s="845"/>
      <c r="BT122" s="845"/>
      <c r="BU122" s="845"/>
      <c r="BV122" s="845">
        <v>6942947</v>
      </c>
      <c r="BW122" s="845"/>
      <c r="BX122" s="845"/>
      <c r="BY122" s="845"/>
      <c r="BZ122" s="845"/>
      <c r="CA122" s="845">
        <v>6580483</v>
      </c>
      <c r="CB122" s="845"/>
      <c r="CC122" s="845"/>
      <c r="CD122" s="845"/>
      <c r="CE122" s="845"/>
      <c r="CF122" s="846">
        <v>165.6</v>
      </c>
      <c r="CG122" s="847"/>
      <c r="CH122" s="847"/>
      <c r="CI122" s="847"/>
      <c r="CJ122" s="847"/>
      <c r="CK122" s="869"/>
      <c r="CL122" s="855"/>
      <c r="CM122" s="855"/>
      <c r="CN122" s="855"/>
      <c r="CO122" s="856"/>
      <c r="CP122" s="835" t="s">
        <v>390</v>
      </c>
      <c r="CQ122" s="836"/>
      <c r="CR122" s="836"/>
      <c r="CS122" s="836"/>
      <c r="CT122" s="836"/>
      <c r="CU122" s="836"/>
      <c r="CV122" s="836"/>
      <c r="CW122" s="836"/>
      <c r="CX122" s="836"/>
      <c r="CY122" s="836"/>
      <c r="CZ122" s="836"/>
      <c r="DA122" s="836"/>
      <c r="DB122" s="836"/>
      <c r="DC122" s="836"/>
      <c r="DD122" s="836"/>
      <c r="DE122" s="836"/>
      <c r="DF122" s="837"/>
      <c r="DG122" s="816" t="s">
        <v>122</v>
      </c>
      <c r="DH122" s="817"/>
      <c r="DI122" s="817"/>
      <c r="DJ122" s="817"/>
      <c r="DK122" s="817"/>
      <c r="DL122" s="817" t="s">
        <v>122</v>
      </c>
      <c r="DM122" s="817"/>
      <c r="DN122" s="817"/>
      <c r="DO122" s="817"/>
      <c r="DP122" s="817"/>
      <c r="DQ122" s="817" t="s">
        <v>122</v>
      </c>
      <c r="DR122" s="817"/>
      <c r="DS122" s="817"/>
      <c r="DT122" s="817"/>
      <c r="DU122" s="817"/>
      <c r="DV122" s="794" t="s">
        <v>122</v>
      </c>
      <c r="DW122" s="794"/>
      <c r="DX122" s="794"/>
      <c r="DY122" s="794"/>
      <c r="DZ122" s="795"/>
    </row>
    <row r="123" spans="1:130" s="230" customFormat="1" ht="26.25" customHeight="1" x14ac:dyDescent="0.2">
      <c r="A123" s="820"/>
      <c r="B123" s="821"/>
      <c r="C123" s="815" t="s">
        <v>433</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447</v>
      </c>
      <c r="BP123" s="878"/>
      <c r="BQ123" s="832">
        <v>9827351</v>
      </c>
      <c r="BR123" s="833"/>
      <c r="BS123" s="833"/>
      <c r="BT123" s="833"/>
      <c r="BU123" s="833"/>
      <c r="BV123" s="833">
        <v>9822037</v>
      </c>
      <c r="BW123" s="833"/>
      <c r="BX123" s="833"/>
      <c r="BY123" s="833"/>
      <c r="BZ123" s="833"/>
      <c r="CA123" s="833">
        <v>9593348</v>
      </c>
      <c r="CB123" s="833"/>
      <c r="CC123" s="833"/>
      <c r="CD123" s="833"/>
      <c r="CE123" s="833"/>
      <c r="CF123" s="748"/>
      <c r="CG123" s="749"/>
      <c r="CH123" s="749"/>
      <c r="CI123" s="749"/>
      <c r="CJ123" s="834"/>
      <c r="CK123" s="869"/>
      <c r="CL123" s="855"/>
      <c r="CM123" s="855"/>
      <c r="CN123" s="855"/>
      <c r="CO123" s="856"/>
      <c r="CP123" s="835" t="s">
        <v>388</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t="s">
        <v>122</v>
      </c>
      <c r="DM123" s="780"/>
      <c r="DN123" s="780"/>
      <c r="DO123" s="780"/>
      <c r="DP123" s="781"/>
      <c r="DQ123" s="782" t="s">
        <v>122</v>
      </c>
      <c r="DR123" s="780"/>
      <c r="DS123" s="780"/>
      <c r="DT123" s="780"/>
      <c r="DU123" s="781"/>
      <c r="DV123" s="824" t="s">
        <v>122</v>
      </c>
      <c r="DW123" s="825"/>
      <c r="DX123" s="825"/>
      <c r="DY123" s="825"/>
      <c r="DZ123" s="826"/>
    </row>
    <row r="124" spans="1:130" s="230" customFormat="1" ht="26.25" customHeight="1" thickBot="1" x14ac:dyDescent="0.25">
      <c r="A124" s="820"/>
      <c r="B124" s="821"/>
      <c r="C124" s="815" t="s">
        <v>436</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448</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42.7</v>
      </c>
      <c r="BR124" s="831"/>
      <c r="BS124" s="831"/>
      <c r="BT124" s="831"/>
      <c r="BU124" s="831"/>
      <c r="BV124" s="831">
        <v>21.1</v>
      </c>
      <c r="BW124" s="831"/>
      <c r="BX124" s="831"/>
      <c r="BY124" s="831"/>
      <c r="BZ124" s="831"/>
      <c r="CA124" s="831">
        <v>18</v>
      </c>
      <c r="CB124" s="831"/>
      <c r="CC124" s="831"/>
      <c r="CD124" s="831"/>
      <c r="CE124" s="831"/>
      <c r="CF124" s="726"/>
      <c r="CG124" s="727"/>
      <c r="CH124" s="727"/>
      <c r="CI124" s="727"/>
      <c r="CJ124" s="862"/>
      <c r="CK124" s="870"/>
      <c r="CL124" s="870"/>
      <c r="CM124" s="870"/>
      <c r="CN124" s="870"/>
      <c r="CO124" s="871"/>
      <c r="CP124" s="835" t="s">
        <v>449</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2">
      <c r="A125" s="820"/>
      <c r="B125" s="821"/>
      <c r="C125" s="815" t="s">
        <v>438</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450</v>
      </c>
      <c r="CL125" s="852"/>
      <c r="CM125" s="852"/>
      <c r="CN125" s="852"/>
      <c r="CO125" s="853"/>
      <c r="CP125" s="860" t="s">
        <v>451</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5">
      <c r="A126" s="820"/>
      <c r="B126" s="821"/>
      <c r="C126" s="815" t="s">
        <v>440</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452</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2">
      <c r="A127" s="822"/>
      <c r="B127" s="823"/>
      <c r="C127" s="838" t="s">
        <v>453</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454</v>
      </c>
      <c r="AY127" s="812"/>
      <c r="AZ127" s="812"/>
      <c r="BA127" s="812"/>
      <c r="BB127" s="812"/>
      <c r="BC127" s="812"/>
      <c r="BD127" s="812"/>
      <c r="BE127" s="813"/>
      <c r="BF127" s="811" t="s">
        <v>455</v>
      </c>
      <c r="BG127" s="812"/>
      <c r="BH127" s="812"/>
      <c r="BI127" s="812"/>
      <c r="BJ127" s="812"/>
      <c r="BK127" s="812"/>
      <c r="BL127" s="813"/>
      <c r="BM127" s="811" t="s">
        <v>456</v>
      </c>
      <c r="BN127" s="812"/>
      <c r="BO127" s="812"/>
      <c r="BP127" s="812"/>
      <c r="BQ127" s="812"/>
      <c r="BR127" s="812"/>
      <c r="BS127" s="813"/>
      <c r="BT127" s="811" t="s">
        <v>457</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458</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5">
      <c r="A128" s="796" t="s">
        <v>459</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460</v>
      </c>
      <c r="X128" s="798"/>
      <c r="Y128" s="798"/>
      <c r="Z128" s="799"/>
      <c r="AA128" s="800">
        <v>142889</v>
      </c>
      <c r="AB128" s="801"/>
      <c r="AC128" s="801"/>
      <c r="AD128" s="801"/>
      <c r="AE128" s="802"/>
      <c r="AF128" s="803">
        <v>130967</v>
      </c>
      <c r="AG128" s="801"/>
      <c r="AH128" s="801"/>
      <c r="AI128" s="801"/>
      <c r="AJ128" s="802"/>
      <c r="AK128" s="803">
        <v>127204</v>
      </c>
      <c r="AL128" s="801"/>
      <c r="AM128" s="801"/>
      <c r="AN128" s="801"/>
      <c r="AO128" s="802"/>
      <c r="AP128" s="804"/>
      <c r="AQ128" s="805"/>
      <c r="AR128" s="805"/>
      <c r="AS128" s="805"/>
      <c r="AT128" s="806"/>
      <c r="AU128" s="232"/>
      <c r="AV128" s="232"/>
      <c r="AW128" s="232"/>
      <c r="AX128" s="807" t="s">
        <v>461</v>
      </c>
      <c r="AY128" s="808"/>
      <c r="AZ128" s="808"/>
      <c r="BA128" s="808"/>
      <c r="BB128" s="808"/>
      <c r="BC128" s="808"/>
      <c r="BD128" s="808"/>
      <c r="BE128" s="809"/>
      <c r="BF128" s="786" t="s">
        <v>122</v>
      </c>
      <c r="BG128" s="787"/>
      <c r="BH128" s="787"/>
      <c r="BI128" s="787"/>
      <c r="BJ128" s="787"/>
      <c r="BK128" s="787"/>
      <c r="BL128" s="810"/>
      <c r="BM128" s="786">
        <v>15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462</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2">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463</v>
      </c>
      <c r="X129" s="777"/>
      <c r="Y129" s="777"/>
      <c r="Z129" s="778"/>
      <c r="AA129" s="779">
        <v>4543273</v>
      </c>
      <c r="AB129" s="780"/>
      <c r="AC129" s="780"/>
      <c r="AD129" s="780"/>
      <c r="AE129" s="781"/>
      <c r="AF129" s="782">
        <v>4524296</v>
      </c>
      <c r="AG129" s="780"/>
      <c r="AH129" s="780"/>
      <c r="AI129" s="780"/>
      <c r="AJ129" s="781"/>
      <c r="AK129" s="782">
        <v>4629800</v>
      </c>
      <c r="AL129" s="780"/>
      <c r="AM129" s="780"/>
      <c r="AN129" s="780"/>
      <c r="AO129" s="781"/>
      <c r="AP129" s="783"/>
      <c r="AQ129" s="784"/>
      <c r="AR129" s="784"/>
      <c r="AS129" s="784"/>
      <c r="AT129" s="785"/>
      <c r="AU129" s="233"/>
      <c r="AV129" s="233"/>
      <c r="AW129" s="233"/>
      <c r="AX129" s="751" t="s">
        <v>464</v>
      </c>
      <c r="AY129" s="752"/>
      <c r="AZ129" s="752"/>
      <c r="BA129" s="752"/>
      <c r="BB129" s="752"/>
      <c r="BC129" s="752"/>
      <c r="BD129" s="752"/>
      <c r="BE129" s="753"/>
      <c r="BF129" s="770" t="s">
        <v>122</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774" t="s">
        <v>465</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466</v>
      </c>
      <c r="X130" s="777"/>
      <c r="Y130" s="777"/>
      <c r="Z130" s="778"/>
      <c r="AA130" s="779">
        <v>641964</v>
      </c>
      <c r="AB130" s="780"/>
      <c r="AC130" s="780"/>
      <c r="AD130" s="780"/>
      <c r="AE130" s="781"/>
      <c r="AF130" s="782">
        <v>663149</v>
      </c>
      <c r="AG130" s="780"/>
      <c r="AH130" s="780"/>
      <c r="AI130" s="780"/>
      <c r="AJ130" s="781"/>
      <c r="AK130" s="782">
        <v>656871</v>
      </c>
      <c r="AL130" s="780"/>
      <c r="AM130" s="780"/>
      <c r="AN130" s="780"/>
      <c r="AO130" s="781"/>
      <c r="AP130" s="783"/>
      <c r="AQ130" s="784"/>
      <c r="AR130" s="784"/>
      <c r="AS130" s="784"/>
      <c r="AT130" s="785"/>
      <c r="AU130" s="233"/>
      <c r="AV130" s="233"/>
      <c r="AW130" s="233"/>
      <c r="AX130" s="751" t="s">
        <v>467</v>
      </c>
      <c r="AY130" s="752"/>
      <c r="AZ130" s="752"/>
      <c r="BA130" s="752"/>
      <c r="BB130" s="752"/>
      <c r="BC130" s="752"/>
      <c r="BD130" s="752"/>
      <c r="BE130" s="753"/>
      <c r="BF130" s="754">
        <v>5.6</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468</v>
      </c>
      <c r="X131" s="761"/>
      <c r="Y131" s="761"/>
      <c r="Z131" s="762"/>
      <c r="AA131" s="763">
        <v>3901309</v>
      </c>
      <c r="AB131" s="764"/>
      <c r="AC131" s="764"/>
      <c r="AD131" s="764"/>
      <c r="AE131" s="765"/>
      <c r="AF131" s="766">
        <v>3861147</v>
      </c>
      <c r="AG131" s="764"/>
      <c r="AH131" s="764"/>
      <c r="AI131" s="764"/>
      <c r="AJ131" s="765"/>
      <c r="AK131" s="766">
        <v>3972929</v>
      </c>
      <c r="AL131" s="764"/>
      <c r="AM131" s="764"/>
      <c r="AN131" s="764"/>
      <c r="AO131" s="765"/>
      <c r="AP131" s="767"/>
      <c r="AQ131" s="768"/>
      <c r="AR131" s="768"/>
      <c r="AS131" s="768"/>
      <c r="AT131" s="769"/>
      <c r="AU131" s="233"/>
      <c r="AV131" s="233"/>
      <c r="AW131" s="233"/>
      <c r="AX131" s="729" t="s">
        <v>469</v>
      </c>
      <c r="AY131" s="730"/>
      <c r="AZ131" s="730"/>
      <c r="BA131" s="730"/>
      <c r="BB131" s="730"/>
      <c r="BC131" s="730"/>
      <c r="BD131" s="730"/>
      <c r="BE131" s="731"/>
      <c r="BF131" s="732">
        <v>18</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38" t="s">
        <v>470</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471</v>
      </c>
      <c r="W132" s="742"/>
      <c r="X132" s="742"/>
      <c r="Y132" s="742"/>
      <c r="Z132" s="743"/>
      <c r="AA132" s="744">
        <v>6.2780210439999999</v>
      </c>
      <c r="AB132" s="745"/>
      <c r="AC132" s="745"/>
      <c r="AD132" s="745"/>
      <c r="AE132" s="746"/>
      <c r="AF132" s="747">
        <v>5.077299569</v>
      </c>
      <c r="AG132" s="745"/>
      <c r="AH132" s="745"/>
      <c r="AI132" s="745"/>
      <c r="AJ132" s="746"/>
      <c r="AK132" s="747">
        <v>5.7403995889999999</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472</v>
      </c>
      <c r="W133" s="721"/>
      <c r="X133" s="721"/>
      <c r="Y133" s="721"/>
      <c r="Z133" s="722"/>
      <c r="AA133" s="723">
        <v>7</v>
      </c>
      <c r="AB133" s="724"/>
      <c r="AC133" s="724"/>
      <c r="AD133" s="724"/>
      <c r="AE133" s="725"/>
      <c r="AF133" s="723">
        <v>6.1</v>
      </c>
      <c r="AG133" s="724"/>
      <c r="AH133" s="724"/>
      <c r="AI133" s="724"/>
      <c r="AJ133" s="725"/>
      <c r="AK133" s="723">
        <v>5.6</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hbcR+GkBk83axkcwSt92zsx3Vo2Fv81vD6tsuuwLRORkgOh3q5fXI6ncZN8pnZYAaSc0za+fg3D9UbL1HBy/zg==" saltValue="yX+c6LuKHJUTm36oImG8sg==" spinCount="100000" sheet="1" objects="1" scenarios="1" formatRows="0"/>
  <mergeCells count="2035">
    <mergeCell ref="B72:P72"/>
    <mergeCell ref="Q72:U72"/>
    <mergeCell ref="V72:Z72"/>
    <mergeCell ref="AA72:AE72"/>
    <mergeCell ref="AF72:AJ72"/>
    <mergeCell ref="AK72:AO72"/>
    <mergeCell ref="AK68:AO68"/>
    <mergeCell ref="B70:P70"/>
    <mergeCell ref="Q70:U70"/>
    <mergeCell ref="V70:Z70"/>
    <mergeCell ref="AA70:AE70"/>
    <mergeCell ref="AF70:AJ70"/>
    <mergeCell ref="AK70:AO70"/>
    <mergeCell ref="B69:P69"/>
    <mergeCell ref="Q69:U69"/>
    <mergeCell ref="V69:Z69"/>
    <mergeCell ref="AA69:AE69"/>
    <mergeCell ref="AF69:AJ69"/>
    <mergeCell ref="AK69:AO69"/>
    <mergeCell ref="AP69:AT69"/>
    <mergeCell ref="AU69:AY69"/>
    <mergeCell ref="B71:P71"/>
    <mergeCell ref="Q71:U71"/>
    <mergeCell ref="V71:Z71"/>
    <mergeCell ref="AA71:AE71"/>
    <mergeCell ref="AF71:AJ71"/>
    <mergeCell ref="AK71:AO71"/>
    <mergeCell ref="AP71:AT71"/>
    <mergeCell ref="AU71:AY71"/>
    <mergeCell ref="AP70:AT70"/>
    <mergeCell ref="AU70:AY70"/>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Z68:BD68"/>
    <mergeCell ref="BS68:CG68"/>
    <mergeCell ref="CH68:CL68"/>
    <mergeCell ref="CM68:CQ68"/>
    <mergeCell ref="AP68:AT68"/>
    <mergeCell ref="AU68:AY68"/>
    <mergeCell ref="B68:P68"/>
    <mergeCell ref="Q68:U68"/>
    <mergeCell ref="V68:Z68"/>
    <mergeCell ref="AA68:AE68"/>
    <mergeCell ref="AF68:AJ68"/>
    <mergeCell ref="CW67:DA67"/>
    <mergeCell ref="DB67:DF67"/>
    <mergeCell ref="DG67:DK67"/>
    <mergeCell ref="DL67:DP67"/>
    <mergeCell ref="DQ67:DU67"/>
    <mergeCell ref="DG69:DK69"/>
    <mergeCell ref="DL69:DP69"/>
    <mergeCell ref="DQ69:DU69"/>
    <mergeCell ref="DV69:DZ69"/>
    <mergeCell ref="BS69:CG69"/>
    <mergeCell ref="CH69:CL69"/>
    <mergeCell ref="CM69:CQ69"/>
    <mergeCell ref="CR69:CV69"/>
    <mergeCell ref="CW69:DA69"/>
    <mergeCell ref="DB69:DF69"/>
    <mergeCell ref="DV68:DZ68"/>
    <mergeCell ref="AZ69:BD69"/>
    <mergeCell ref="CR68:CV68"/>
    <mergeCell ref="CW68:DA68"/>
    <mergeCell ref="DB68:DF68"/>
    <mergeCell ref="DG68:DK68"/>
    <mergeCell ref="DL68:DP68"/>
    <mergeCell ref="DQ68:DU68"/>
    <mergeCell ref="DV70:DZ70"/>
    <mergeCell ref="AZ71:BD71"/>
    <mergeCell ref="CR70:CV70"/>
    <mergeCell ref="CW70:DA70"/>
    <mergeCell ref="DB70:DF70"/>
    <mergeCell ref="DG70:DK70"/>
    <mergeCell ref="DL70:DP70"/>
    <mergeCell ref="DQ70:DU70"/>
    <mergeCell ref="AZ70:BD70"/>
    <mergeCell ref="BS70:CG70"/>
    <mergeCell ref="CH70:CL70"/>
    <mergeCell ref="CM70:CQ70"/>
    <mergeCell ref="AZ72:BD72"/>
    <mergeCell ref="BS72:CG72"/>
    <mergeCell ref="CH72:CL72"/>
    <mergeCell ref="CM72:CQ72"/>
    <mergeCell ref="DG71:DK71"/>
    <mergeCell ref="DL71:DP71"/>
    <mergeCell ref="DQ71:DU71"/>
    <mergeCell ref="DV71:DZ71"/>
    <mergeCell ref="BS71:CG71"/>
    <mergeCell ref="CH71:CL71"/>
    <mergeCell ref="CM71:CQ71"/>
    <mergeCell ref="CR71:CV71"/>
    <mergeCell ref="CW71:DA71"/>
    <mergeCell ref="DB71:DF71"/>
    <mergeCell ref="DL72:DP72"/>
    <mergeCell ref="DQ72:DU72"/>
    <mergeCell ref="AP72:AT72"/>
    <mergeCell ref="AU72:AY72"/>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zoomScaleNormal="100" zoomScaleSheetLayoutView="70" workbookViewId="0"/>
  </sheetViews>
  <sheetFormatPr defaultColWidth="0" defaultRowHeight="13.5" customHeight="1" zeroHeight="1" x14ac:dyDescent="0.2"/>
  <cols>
    <col min="1" max="120" width="2.81640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473</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4oq1bbQFYvqHzTBeiy47ruD9Cz8jfyl89z5feyK+Y5fiMDBU48jqr7TmPwjobHwuF7I73mpV8oix8jUDzgMfw==" saltValue="6LF8l5L1V6dI0jMZnRPJJ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F7ld8anO9ejy2Cr5yA40pmZOVNBryKNbpXjp0/+RFhlCAwxiuvk3my0aEzNwlIbX/IXUtB1ohbSOiR/VUijcYg==" saltValue="Q5/s83kQB9J48bAsJg1LL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zoomScaleNormal="100" zoomScaleSheetLayoutView="100"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474</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475</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476</v>
      </c>
      <c r="AP7" s="272"/>
      <c r="AQ7" s="273" t="s">
        <v>477</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478</v>
      </c>
      <c r="AQ8" s="279" t="s">
        <v>479</v>
      </c>
      <c r="AR8" s="280" t="s">
        <v>480</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481</v>
      </c>
      <c r="AL9" s="1131"/>
      <c r="AM9" s="1131"/>
      <c r="AN9" s="1132"/>
      <c r="AO9" s="281">
        <v>1499919</v>
      </c>
      <c r="AP9" s="281">
        <v>90504</v>
      </c>
      <c r="AQ9" s="282">
        <v>93942</v>
      </c>
      <c r="AR9" s="283">
        <v>-3.7</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482</v>
      </c>
      <c r="AL10" s="1131"/>
      <c r="AM10" s="1131"/>
      <c r="AN10" s="1132"/>
      <c r="AO10" s="284">
        <v>43</v>
      </c>
      <c r="AP10" s="284">
        <v>3</v>
      </c>
      <c r="AQ10" s="285">
        <v>12590</v>
      </c>
      <c r="AR10" s="286">
        <v>-100</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483</v>
      </c>
      <c r="AL11" s="1131"/>
      <c r="AM11" s="1131"/>
      <c r="AN11" s="1132"/>
      <c r="AO11" s="284">
        <v>9195</v>
      </c>
      <c r="AP11" s="284">
        <v>555</v>
      </c>
      <c r="AQ11" s="285">
        <v>461</v>
      </c>
      <c r="AR11" s="286">
        <v>20.399999999999999</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484</v>
      </c>
      <c r="AL12" s="1131"/>
      <c r="AM12" s="1131"/>
      <c r="AN12" s="1132"/>
      <c r="AO12" s="284">
        <v>9196</v>
      </c>
      <c r="AP12" s="284">
        <v>555</v>
      </c>
      <c r="AQ12" s="285">
        <v>24</v>
      </c>
      <c r="AR12" s="286">
        <v>2212.5</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485</v>
      </c>
      <c r="AL13" s="1131"/>
      <c r="AM13" s="1131"/>
      <c r="AN13" s="1132"/>
      <c r="AO13" s="284">
        <v>11678</v>
      </c>
      <c r="AP13" s="284">
        <v>705</v>
      </c>
      <c r="AQ13" s="285">
        <v>3962</v>
      </c>
      <c r="AR13" s="286">
        <v>-82.2</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486</v>
      </c>
      <c r="AL14" s="1131"/>
      <c r="AM14" s="1131"/>
      <c r="AN14" s="1132"/>
      <c r="AO14" s="284">
        <v>41234</v>
      </c>
      <c r="AP14" s="284">
        <v>2488</v>
      </c>
      <c r="AQ14" s="285">
        <v>1657</v>
      </c>
      <c r="AR14" s="286">
        <v>50.2</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487</v>
      </c>
      <c r="AL15" s="1134"/>
      <c r="AM15" s="1134"/>
      <c r="AN15" s="1135"/>
      <c r="AO15" s="284">
        <v>-19834</v>
      </c>
      <c r="AP15" s="284">
        <v>-1197</v>
      </c>
      <c r="AQ15" s="285">
        <v>-5526</v>
      </c>
      <c r="AR15" s="286">
        <v>-78.3</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177</v>
      </c>
      <c r="AL16" s="1134"/>
      <c r="AM16" s="1134"/>
      <c r="AN16" s="1135"/>
      <c r="AO16" s="284">
        <v>1551431</v>
      </c>
      <c r="AP16" s="284">
        <v>93612</v>
      </c>
      <c r="AQ16" s="285">
        <v>107111</v>
      </c>
      <c r="AR16" s="286">
        <v>-12.6</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488</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489</v>
      </c>
      <c r="AP20" s="293" t="s">
        <v>490</v>
      </c>
      <c r="AQ20" s="294" t="s">
        <v>491</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492</v>
      </c>
      <c r="AL21" s="1137"/>
      <c r="AM21" s="1137"/>
      <c r="AN21" s="1138"/>
      <c r="AO21" s="297">
        <v>10.08</v>
      </c>
      <c r="AP21" s="298">
        <v>9.3000000000000007</v>
      </c>
      <c r="AQ21" s="299">
        <v>0.78</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493</v>
      </c>
      <c r="AL22" s="1137"/>
      <c r="AM22" s="1137"/>
      <c r="AN22" s="1138"/>
      <c r="AO22" s="302">
        <v>101.5</v>
      </c>
      <c r="AP22" s="303">
        <v>96.8</v>
      </c>
      <c r="AQ22" s="304">
        <v>4.7</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29" t="s">
        <v>494</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ht="13" x14ac:dyDescent="0.2">
      <c r="A27" s="309"/>
      <c r="AO27" s="262"/>
      <c r="AP27" s="262"/>
      <c r="AQ27" s="262"/>
      <c r="AR27" s="262"/>
      <c r="AS27" s="262"/>
      <c r="AT27" s="262"/>
    </row>
    <row r="28" spans="1:46" ht="16.5" x14ac:dyDescent="0.2">
      <c r="A28" s="263" t="s">
        <v>495</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496</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476</v>
      </c>
      <c r="AP30" s="272"/>
      <c r="AQ30" s="273" t="s">
        <v>477</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478</v>
      </c>
      <c r="AQ31" s="279" t="s">
        <v>479</v>
      </c>
      <c r="AR31" s="280" t="s">
        <v>480</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497</v>
      </c>
      <c r="AL32" s="1121"/>
      <c r="AM32" s="1121"/>
      <c r="AN32" s="1122"/>
      <c r="AO32" s="312">
        <v>769316</v>
      </c>
      <c r="AP32" s="312">
        <v>46420</v>
      </c>
      <c r="AQ32" s="313">
        <v>49869</v>
      </c>
      <c r="AR32" s="314">
        <v>-6.9</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498</v>
      </c>
      <c r="AL33" s="1121"/>
      <c r="AM33" s="1121"/>
      <c r="AN33" s="1122"/>
      <c r="AO33" s="312" t="s">
        <v>499</v>
      </c>
      <c r="AP33" s="312" t="s">
        <v>499</v>
      </c>
      <c r="AQ33" s="313" t="s">
        <v>499</v>
      </c>
      <c r="AR33" s="314" t="s">
        <v>499</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500</v>
      </c>
      <c r="AL34" s="1121"/>
      <c r="AM34" s="1121"/>
      <c r="AN34" s="1122"/>
      <c r="AO34" s="312" t="s">
        <v>499</v>
      </c>
      <c r="AP34" s="312" t="s">
        <v>499</v>
      </c>
      <c r="AQ34" s="313" t="s">
        <v>499</v>
      </c>
      <c r="AR34" s="314" t="s">
        <v>499</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501</v>
      </c>
      <c r="AL35" s="1121"/>
      <c r="AM35" s="1121"/>
      <c r="AN35" s="1122"/>
      <c r="AO35" s="312">
        <v>242821</v>
      </c>
      <c r="AP35" s="312">
        <v>14652</v>
      </c>
      <c r="AQ35" s="313">
        <v>14647</v>
      </c>
      <c r="AR35" s="314">
        <v>0</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502</v>
      </c>
      <c r="AL36" s="1121"/>
      <c r="AM36" s="1121"/>
      <c r="AN36" s="1122"/>
      <c r="AO36" s="312" t="s">
        <v>499</v>
      </c>
      <c r="AP36" s="312" t="s">
        <v>499</v>
      </c>
      <c r="AQ36" s="313">
        <v>2417</v>
      </c>
      <c r="AR36" s="314" t="s">
        <v>499</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503</v>
      </c>
      <c r="AL37" s="1121"/>
      <c r="AM37" s="1121"/>
      <c r="AN37" s="1122"/>
      <c r="AO37" s="312" t="s">
        <v>499</v>
      </c>
      <c r="AP37" s="312" t="s">
        <v>499</v>
      </c>
      <c r="AQ37" s="313">
        <v>490</v>
      </c>
      <c r="AR37" s="314" t="s">
        <v>499</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504</v>
      </c>
      <c r="AL38" s="1124"/>
      <c r="AM38" s="1124"/>
      <c r="AN38" s="1125"/>
      <c r="AO38" s="315" t="s">
        <v>499</v>
      </c>
      <c r="AP38" s="315" t="s">
        <v>499</v>
      </c>
      <c r="AQ38" s="316">
        <v>2</v>
      </c>
      <c r="AR38" s="304" t="s">
        <v>499</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505</v>
      </c>
      <c r="AL39" s="1124"/>
      <c r="AM39" s="1124"/>
      <c r="AN39" s="1125"/>
      <c r="AO39" s="312">
        <v>-127204</v>
      </c>
      <c r="AP39" s="312">
        <v>-7675</v>
      </c>
      <c r="AQ39" s="313">
        <v>-2755</v>
      </c>
      <c r="AR39" s="314">
        <v>178.6</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506</v>
      </c>
      <c r="AL40" s="1121"/>
      <c r="AM40" s="1121"/>
      <c r="AN40" s="1122"/>
      <c r="AO40" s="312">
        <v>-656871</v>
      </c>
      <c r="AP40" s="312">
        <v>-39635</v>
      </c>
      <c r="AQ40" s="313">
        <v>-44075</v>
      </c>
      <c r="AR40" s="314">
        <v>-10.1</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287</v>
      </c>
      <c r="AL41" s="1127"/>
      <c r="AM41" s="1127"/>
      <c r="AN41" s="1128"/>
      <c r="AO41" s="312">
        <v>228062</v>
      </c>
      <c r="AP41" s="312">
        <v>13761</v>
      </c>
      <c r="AQ41" s="313">
        <v>20595</v>
      </c>
      <c r="AR41" s="314">
        <v>-33.200000000000003</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507</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508</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476</v>
      </c>
      <c r="AN49" s="1115" t="s">
        <v>509</v>
      </c>
      <c r="AO49" s="1116"/>
      <c r="AP49" s="1116"/>
      <c r="AQ49" s="1116"/>
      <c r="AR49" s="1117"/>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510</v>
      </c>
      <c r="AO50" s="329" t="s">
        <v>511</v>
      </c>
      <c r="AP50" s="330" t="s">
        <v>512</v>
      </c>
      <c r="AQ50" s="331" t="s">
        <v>513</v>
      </c>
      <c r="AR50" s="332" t="s">
        <v>514</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515</v>
      </c>
      <c r="AL51" s="325"/>
      <c r="AM51" s="333">
        <v>98765</v>
      </c>
      <c r="AN51" s="334">
        <v>5772</v>
      </c>
      <c r="AO51" s="335">
        <v>-82.4</v>
      </c>
      <c r="AP51" s="336">
        <v>87464</v>
      </c>
      <c r="AQ51" s="337">
        <v>19</v>
      </c>
      <c r="AR51" s="338">
        <v>-101.4</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516</v>
      </c>
      <c r="AM52" s="341">
        <v>79023</v>
      </c>
      <c r="AN52" s="342">
        <v>4619</v>
      </c>
      <c r="AO52" s="343">
        <v>-77</v>
      </c>
      <c r="AP52" s="344">
        <v>47479</v>
      </c>
      <c r="AQ52" s="345">
        <v>10.199999999999999</v>
      </c>
      <c r="AR52" s="346">
        <v>-87.2</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517</v>
      </c>
      <c r="AL53" s="325"/>
      <c r="AM53" s="333">
        <v>623008</v>
      </c>
      <c r="AN53" s="334">
        <v>36795</v>
      </c>
      <c r="AO53" s="335">
        <v>537.5</v>
      </c>
      <c r="AP53" s="336">
        <v>96248</v>
      </c>
      <c r="AQ53" s="337">
        <v>10</v>
      </c>
      <c r="AR53" s="338">
        <v>527.5</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516</v>
      </c>
      <c r="AM54" s="341">
        <v>584413</v>
      </c>
      <c r="AN54" s="342">
        <v>34515</v>
      </c>
      <c r="AO54" s="343">
        <v>647.20000000000005</v>
      </c>
      <c r="AP54" s="344">
        <v>55768</v>
      </c>
      <c r="AQ54" s="345">
        <v>17.5</v>
      </c>
      <c r="AR54" s="346">
        <v>629.70000000000005</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518</v>
      </c>
      <c r="AL55" s="325"/>
      <c r="AM55" s="333">
        <v>650576</v>
      </c>
      <c r="AN55" s="334">
        <v>38741</v>
      </c>
      <c r="AO55" s="335">
        <v>5.3</v>
      </c>
      <c r="AP55" s="336">
        <v>76413</v>
      </c>
      <c r="AQ55" s="337">
        <v>-20.6</v>
      </c>
      <c r="AR55" s="338">
        <v>25.9</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516</v>
      </c>
      <c r="AM56" s="341">
        <v>358003</v>
      </c>
      <c r="AN56" s="342">
        <v>21319</v>
      </c>
      <c r="AO56" s="343">
        <v>-38.200000000000003</v>
      </c>
      <c r="AP56" s="344">
        <v>39658</v>
      </c>
      <c r="AQ56" s="345">
        <v>-28.9</v>
      </c>
      <c r="AR56" s="346">
        <v>-9.3000000000000007</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519</v>
      </c>
      <c r="AL57" s="325"/>
      <c r="AM57" s="333">
        <v>780160</v>
      </c>
      <c r="AN57" s="334">
        <v>46786</v>
      </c>
      <c r="AO57" s="335">
        <v>20.8</v>
      </c>
      <c r="AP57" s="336">
        <v>66481</v>
      </c>
      <c r="AQ57" s="337">
        <v>-13</v>
      </c>
      <c r="AR57" s="338">
        <v>33.799999999999997</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516</v>
      </c>
      <c r="AM58" s="341">
        <v>135351</v>
      </c>
      <c r="AN58" s="342">
        <v>8117</v>
      </c>
      <c r="AO58" s="343">
        <v>-61.9</v>
      </c>
      <c r="AP58" s="344">
        <v>36120</v>
      </c>
      <c r="AQ58" s="345">
        <v>-8.9</v>
      </c>
      <c r="AR58" s="346">
        <v>-53</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520</v>
      </c>
      <c r="AL59" s="325"/>
      <c r="AM59" s="333">
        <v>1221109</v>
      </c>
      <c r="AN59" s="334">
        <v>73681</v>
      </c>
      <c r="AO59" s="335">
        <v>57.5</v>
      </c>
      <c r="AP59" s="336">
        <v>67825</v>
      </c>
      <c r="AQ59" s="337">
        <v>2</v>
      </c>
      <c r="AR59" s="338">
        <v>55.5</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516</v>
      </c>
      <c r="AM60" s="341">
        <v>988013</v>
      </c>
      <c r="AN60" s="342">
        <v>59616</v>
      </c>
      <c r="AO60" s="343">
        <v>634.5</v>
      </c>
      <c r="AP60" s="344">
        <v>39417</v>
      </c>
      <c r="AQ60" s="345">
        <v>9.1</v>
      </c>
      <c r="AR60" s="346">
        <v>625.4</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521</v>
      </c>
      <c r="AL61" s="347"/>
      <c r="AM61" s="348">
        <v>674724</v>
      </c>
      <c r="AN61" s="349">
        <v>40355</v>
      </c>
      <c r="AO61" s="350">
        <v>107.7</v>
      </c>
      <c r="AP61" s="351">
        <v>78886</v>
      </c>
      <c r="AQ61" s="352">
        <v>-0.5</v>
      </c>
      <c r="AR61" s="338">
        <v>108.2</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516</v>
      </c>
      <c r="AM62" s="341">
        <v>428961</v>
      </c>
      <c r="AN62" s="342">
        <v>25637</v>
      </c>
      <c r="AO62" s="343">
        <v>220.9</v>
      </c>
      <c r="AP62" s="344">
        <v>43688</v>
      </c>
      <c r="AQ62" s="345">
        <v>-0.2</v>
      </c>
      <c r="AR62" s="346">
        <v>221.1</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ZGlCY3FAwNV1fVra+WU+3vho4jfBGKJUfBBWUpReu8sNIP/dZryPbrRPlKrJ8dFNKOriLs4OMOxsapwUXXNjOQ==" saltValue="EV8Ls50ZoqA9MySp5eRVn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473</v>
      </c>
    </row>
    <row r="121" spans="125:125" ht="13.5" hidden="1" customHeight="1" x14ac:dyDescent="0.2">
      <c r="DU121" s="259"/>
    </row>
  </sheetData>
  <sheetProtection algorithmName="SHA-512" hashValue="bP9CvzzJd38e3nZb+0sUiJ14VvO8gJNZPVh/g4ePAkVLTBwAtgNDCY/wSU4bDlnYRLSIA9gBS9iTqRnf75mTng==" saltValue="0khe8KNYFUNqT6m2Z8O1G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473</v>
      </c>
    </row>
  </sheetData>
  <sheetProtection algorithmName="SHA-512" hashValue="8Wj5tZAOaNM6CemOIXBZfnGpavpe5aKwW+G+YvkAXa2gWAVe3D1Nfk6L50vEWyadFsWdMWZcmouNpEgIJ9Mikg==" saltValue="1j01EJ2YgGMYv33F9owgE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179687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523</v>
      </c>
      <c r="G46" s="8" t="s">
        <v>524</v>
      </c>
      <c r="H46" s="8" t="s">
        <v>525</v>
      </c>
      <c r="I46" s="8" t="s">
        <v>526</v>
      </c>
      <c r="J46" s="9" t="s">
        <v>527</v>
      </c>
    </row>
    <row r="47" spans="2:10" ht="57.75" customHeight="1" x14ac:dyDescent="0.2">
      <c r="B47" s="10"/>
      <c r="C47" s="1139" t="s">
        <v>3</v>
      </c>
      <c r="D47" s="1139"/>
      <c r="E47" s="1140"/>
      <c r="F47" s="11">
        <v>9.56</v>
      </c>
      <c r="G47" s="12">
        <v>13.58</v>
      </c>
      <c r="H47" s="12">
        <v>14.43</v>
      </c>
      <c r="I47" s="12">
        <v>28.06</v>
      </c>
      <c r="J47" s="13">
        <v>37.08</v>
      </c>
    </row>
    <row r="48" spans="2:10" ht="57.75" customHeight="1" x14ac:dyDescent="0.2">
      <c r="B48" s="14"/>
      <c r="C48" s="1141" t="s">
        <v>4</v>
      </c>
      <c r="D48" s="1141"/>
      <c r="E48" s="1142"/>
      <c r="F48" s="15">
        <v>0.47</v>
      </c>
      <c r="G48" s="16">
        <v>0.23</v>
      </c>
      <c r="H48" s="16">
        <v>12.06</v>
      </c>
      <c r="I48" s="16">
        <v>8.0299999999999994</v>
      </c>
      <c r="J48" s="17">
        <v>2.3199999999999998</v>
      </c>
    </row>
    <row r="49" spans="2:10" ht="57.75" customHeight="1" thickBot="1" x14ac:dyDescent="0.25">
      <c r="B49" s="18"/>
      <c r="C49" s="1143" t="s">
        <v>5</v>
      </c>
      <c r="D49" s="1143"/>
      <c r="E49" s="1144"/>
      <c r="F49" s="19">
        <v>0.57999999999999996</v>
      </c>
      <c r="G49" s="20">
        <v>4.01</v>
      </c>
      <c r="H49" s="20">
        <v>13.31</v>
      </c>
      <c r="I49" s="20">
        <v>9.49</v>
      </c>
      <c r="J49" s="21">
        <v>4.13</v>
      </c>
    </row>
    <row r="50" spans="2:10" ht="13" x14ac:dyDescent="0.2"/>
  </sheetData>
  <sheetProtection algorithmName="SHA-512" hashValue="wGuRN0R4XIz+M0yL0AO0m9JGpjLW4oMmPakS2V58fBz/RGwyJ33ATr8UXaNb7FJDd0WTmkNnCvRj+b2lau/BBQ==" saltValue="NdLH14qqYyOPm4RzjAsSq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523</v>
      </c>
      <c r="G33" s="29" t="s">
        <v>524</v>
      </c>
      <c r="H33" s="29" t="s">
        <v>525</v>
      </c>
      <c r="I33" s="29" t="s">
        <v>526</v>
      </c>
      <c r="J33" s="30" t="s">
        <v>527</v>
      </c>
      <c r="K33" s="22"/>
      <c r="L33" s="22"/>
      <c r="M33" s="22"/>
      <c r="N33" s="22"/>
      <c r="O33" s="22"/>
      <c r="P33" s="22"/>
    </row>
    <row r="34" spans="1:16" ht="39" customHeight="1" x14ac:dyDescent="0.2">
      <c r="A34" s="22"/>
      <c r="B34" s="31"/>
      <c r="C34" s="1151" t="s">
        <v>528</v>
      </c>
      <c r="D34" s="1151"/>
      <c r="E34" s="1152"/>
      <c r="F34" s="32" t="s">
        <v>499</v>
      </c>
      <c r="G34" s="33">
        <v>0</v>
      </c>
      <c r="H34" s="33">
        <v>0.94</v>
      </c>
      <c r="I34" s="33">
        <v>2.02</v>
      </c>
      <c r="J34" s="34">
        <v>3.38</v>
      </c>
      <c r="K34" s="22"/>
      <c r="L34" s="22"/>
      <c r="M34" s="22"/>
      <c r="N34" s="22"/>
      <c r="O34" s="22"/>
      <c r="P34" s="22"/>
    </row>
    <row r="35" spans="1:16" ht="39" customHeight="1" x14ac:dyDescent="0.2">
      <c r="A35" s="22"/>
      <c r="B35" s="35"/>
      <c r="C35" s="1145" t="s">
        <v>529</v>
      </c>
      <c r="D35" s="1146"/>
      <c r="E35" s="1147"/>
      <c r="F35" s="36">
        <v>0.47</v>
      </c>
      <c r="G35" s="37">
        <v>0.23</v>
      </c>
      <c r="H35" s="37">
        <v>12.06</v>
      </c>
      <c r="I35" s="37">
        <v>8.0299999999999994</v>
      </c>
      <c r="J35" s="38">
        <v>2.3199999999999998</v>
      </c>
      <c r="K35" s="22"/>
      <c r="L35" s="22"/>
      <c r="M35" s="22"/>
      <c r="N35" s="22"/>
      <c r="O35" s="22"/>
      <c r="P35" s="22"/>
    </row>
    <row r="36" spans="1:16" ht="39" customHeight="1" x14ac:dyDescent="0.2">
      <c r="A36" s="22"/>
      <c r="B36" s="35"/>
      <c r="C36" s="1145" t="s">
        <v>530</v>
      </c>
      <c r="D36" s="1146"/>
      <c r="E36" s="1147"/>
      <c r="F36" s="36">
        <v>0.6</v>
      </c>
      <c r="G36" s="37">
        <v>1.42</v>
      </c>
      <c r="H36" s="37">
        <v>0.43</v>
      </c>
      <c r="I36" s="37">
        <v>1.1100000000000001</v>
      </c>
      <c r="J36" s="38">
        <v>1.1200000000000001</v>
      </c>
      <c r="K36" s="22"/>
      <c r="L36" s="22"/>
      <c r="M36" s="22"/>
      <c r="N36" s="22"/>
      <c r="O36" s="22"/>
      <c r="P36" s="22"/>
    </row>
    <row r="37" spans="1:16" ht="39" customHeight="1" x14ac:dyDescent="0.2">
      <c r="A37" s="22"/>
      <c r="B37" s="35"/>
      <c r="C37" s="1145" t="s">
        <v>531</v>
      </c>
      <c r="D37" s="1146"/>
      <c r="E37" s="1147"/>
      <c r="F37" s="36">
        <v>0.12</v>
      </c>
      <c r="G37" s="37">
        <v>0.09</v>
      </c>
      <c r="H37" s="37">
        <v>0.11</v>
      </c>
      <c r="I37" s="37">
        <v>0.23</v>
      </c>
      <c r="J37" s="38">
        <v>0.2</v>
      </c>
      <c r="K37" s="22"/>
      <c r="L37" s="22"/>
      <c r="M37" s="22"/>
      <c r="N37" s="22"/>
      <c r="O37" s="22"/>
      <c r="P37" s="22"/>
    </row>
    <row r="38" spans="1:16" ht="39" customHeight="1" x14ac:dyDescent="0.2">
      <c r="A38" s="22"/>
      <c r="B38" s="35"/>
      <c r="C38" s="1145" t="s">
        <v>532</v>
      </c>
      <c r="D38" s="1146"/>
      <c r="E38" s="1147"/>
      <c r="F38" s="36">
        <v>0.61</v>
      </c>
      <c r="G38" s="37">
        <v>0.5</v>
      </c>
      <c r="H38" s="37">
        <v>0.21</v>
      </c>
      <c r="I38" s="37">
        <v>0.13</v>
      </c>
      <c r="J38" s="38">
        <v>0.16</v>
      </c>
      <c r="K38" s="22"/>
      <c r="L38" s="22"/>
      <c r="M38" s="22"/>
      <c r="N38" s="22"/>
      <c r="O38" s="22"/>
      <c r="P38" s="22"/>
    </row>
    <row r="39" spans="1:16" ht="39" customHeight="1" x14ac:dyDescent="0.2">
      <c r="A39" s="22"/>
      <c r="B39" s="35"/>
      <c r="C39" s="1145"/>
      <c r="D39" s="1146"/>
      <c r="E39" s="1147"/>
      <c r="F39" s="36"/>
      <c r="G39" s="37"/>
      <c r="H39" s="37"/>
      <c r="I39" s="37"/>
      <c r="J39" s="38"/>
      <c r="K39" s="22"/>
      <c r="L39" s="22"/>
      <c r="M39" s="22"/>
      <c r="N39" s="22"/>
      <c r="O39" s="22"/>
      <c r="P39" s="22"/>
    </row>
    <row r="40" spans="1:16" ht="39" customHeight="1" x14ac:dyDescent="0.2">
      <c r="A40" s="22"/>
      <c r="B40" s="35"/>
      <c r="C40" s="1145"/>
      <c r="D40" s="1146"/>
      <c r="E40" s="1147"/>
      <c r="F40" s="36"/>
      <c r="G40" s="37"/>
      <c r="H40" s="37"/>
      <c r="I40" s="37"/>
      <c r="J40" s="38"/>
      <c r="K40" s="22"/>
      <c r="L40" s="22"/>
      <c r="M40" s="22"/>
      <c r="N40" s="22"/>
      <c r="O40" s="22"/>
      <c r="P40" s="22"/>
    </row>
    <row r="41" spans="1:16" ht="39" customHeight="1" x14ac:dyDescent="0.2">
      <c r="A41" s="22"/>
      <c r="B41" s="35"/>
      <c r="C41" s="1145"/>
      <c r="D41" s="1146"/>
      <c r="E41" s="1147"/>
      <c r="F41" s="36"/>
      <c r="G41" s="37"/>
      <c r="H41" s="37"/>
      <c r="I41" s="37"/>
      <c r="J41" s="38"/>
      <c r="K41" s="22"/>
      <c r="L41" s="22"/>
      <c r="M41" s="22"/>
      <c r="N41" s="22"/>
      <c r="O41" s="22"/>
      <c r="P41" s="22"/>
    </row>
    <row r="42" spans="1:16" ht="39" customHeight="1" x14ac:dyDescent="0.2">
      <c r="A42" s="22"/>
      <c r="B42" s="39"/>
      <c r="C42" s="1145" t="s">
        <v>533</v>
      </c>
      <c r="D42" s="1146"/>
      <c r="E42" s="1147"/>
      <c r="F42" s="36" t="s">
        <v>499</v>
      </c>
      <c r="G42" s="37" t="s">
        <v>499</v>
      </c>
      <c r="H42" s="37" t="s">
        <v>499</v>
      </c>
      <c r="I42" s="37" t="s">
        <v>499</v>
      </c>
      <c r="J42" s="38" t="s">
        <v>499</v>
      </c>
      <c r="K42" s="22"/>
      <c r="L42" s="22"/>
      <c r="M42" s="22"/>
      <c r="N42" s="22"/>
      <c r="O42" s="22"/>
      <c r="P42" s="22"/>
    </row>
    <row r="43" spans="1:16" ht="39" customHeight="1" thickBot="1" x14ac:dyDescent="0.25">
      <c r="A43" s="22"/>
      <c r="B43" s="40"/>
      <c r="C43" s="1148" t="s">
        <v>534</v>
      </c>
      <c r="D43" s="1149"/>
      <c r="E43" s="1150"/>
      <c r="F43" s="41">
        <v>0</v>
      </c>
      <c r="G43" s="42" t="s">
        <v>499</v>
      </c>
      <c r="H43" s="42" t="s">
        <v>499</v>
      </c>
      <c r="I43" s="42" t="s">
        <v>499</v>
      </c>
      <c r="J43" s="43" t="s">
        <v>499</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N3kb7BA2j1LwuSScJ5ApReLWprwSzl6l+b5qm/i+1eGjpMr5NwJ+wZYxsUG2+qDK5fylIkNhMx3oTPgoN/WH8Q==" saltValue="xsjP3AGDlEsD2sYDn1PBO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3">
      <c r="A44" s="48"/>
      <c r="B44" s="51" t="s">
        <v>8</v>
      </c>
      <c r="C44" s="52"/>
      <c r="D44" s="52"/>
      <c r="E44" s="53"/>
      <c r="F44" s="53"/>
      <c r="G44" s="53"/>
      <c r="H44" s="53"/>
      <c r="I44" s="53"/>
      <c r="J44" s="54" t="s">
        <v>2</v>
      </c>
      <c r="K44" s="55" t="s">
        <v>523</v>
      </c>
      <c r="L44" s="56" t="s">
        <v>524</v>
      </c>
      <c r="M44" s="56" t="s">
        <v>525</v>
      </c>
      <c r="N44" s="56" t="s">
        <v>526</v>
      </c>
      <c r="O44" s="57" t="s">
        <v>527</v>
      </c>
      <c r="P44" s="48"/>
      <c r="Q44" s="48"/>
      <c r="R44" s="48"/>
      <c r="S44" s="48"/>
      <c r="T44" s="48"/>
      <c r="U44" s="48"/>
    </row>
    <row r="45" spans="1:21" ht="30.75" customHeight="1" x14ac:dyDescent="0.2">
      <c r="A45" s="48"/>
      <c r="B45" s="1176" t="s">
        <v>9</v>
      </c>
      <c r="C45" s="1177"/>
      <c r="D45" s="58"/>
      <c r="E45" s="1182" t="s">
        <v>10</v>
      </c>
      <c r="F45" s="1182"/>
      <c r="G45" s="1182"/>
      <c r="H45" s="1182"/>
      <c r="I45" s="1182"/>
      <c r="J45" s="1183"/>
      <c r="K45" s="59">
        <v>724</v>
      </c>
      <c r="L45" s="60">
        <v>755</v>
      </c>
      <c r="M45" s="60">
        <v>759</v>
      </c>
      <c r="N45" s="60">
        <v>748</v>
      </c>
      <c r="O45" s="61">
        <v>769</v>
      </c>
      <c r="P45" s="48"/>
      <c r="Q45" s="48"/>
      <c r="R45" s="48"/>
      <c r="S45" s="48"/>
      <c r="T45" s="48"/>
      <c r="U45" s="48"/>
    </row>
    <row r="46" spans="1:21" ht="30.75" customHeight="1" x14ac:dyDescent="0.2">
      <c r="A46" s="48"/>
      <c r="B46" s="1178"/>
      <c r="C46" s="1179"/>
      <c r="D46" s="62"/>
      <c r="E46" s="1155" t="s">
        <v>11</v>
      </c>
      <c r="F46" s="1155"/>
      <c r="G46" s="1155"/>
      <c r="H46" s="1155"/>
      <c r="I46" s="1155"/>
      <c r="J46" s="1156"/>
      <c r="K46" s="63" t="s">
        <v>499</v>
      </c>
      <c r="L46" s="64" t="s">
        <v>499</v>
      </c>
      <c r="M46" s="64" t="s">
        <v>499</v>
      </c>
      <c r="N46" s="64" t="s">
        <v>499</v>
      </c>
      <c r="O46" s="65" t="s">
        <v>499</v>
      </c>
      <c r="P46" s="48"/>
      <c r="Q46" s="48"/>
      <c r="R46" s="48"/>
      <c r="S46" s="48"/>
      <c r="T46" s="48"/>
      <c r="U46" s="48"/>
    </row>
    <row r="47" spans="1:21" ht="30.75" customHeight="1" x14ac:dyDescent="0.2">
      <c r="A47" s="48"/>
      <c r="B47" s="1178"/>
      <c r="C47" s="1179"/>
      <c r="D47" s="62"/>
      <c r="E47" s="1155" t="s">
        <v>12</v>
      </c>
      <c r="F47" s="1155"/>
      <c r="G47" s="1155"/>
      <c r="H47" s="1155"/>
      <c r="I47" s="1155"/>
      <c r="J47" s="1156"/>
      <c r="K47" s="63" t="s">
        <v>499</v>
      </c>
      <c r="L47" s="64" t="s">
        <v>499</v>
      </c>
      <c r="M47" s="64" t="s">
        <v>499</v>
      </c>
      <c r="N47" s="64" t="s">
        <v>499</v>
      </c>
      <c r="O47" s="65" t="s">
        <v>499</v>
      </c>
      <c r="P47" s="48"/>
      <c r="Q47" s="48"/>
      <c r="R47" s="48"/>
      <c r="S47" s="48"/>
      <c r="T47" s="48"/>
      <c r="U47" s="48"/>
    </row>
    <row r="48" spans="1:21" ht="30.75" customHeight="1" x14ac:dyDescent="0.2">
      <c r="A48" s="48"/>
      <c r="B48" s="1178"/>
      <c r="C48" s="1179"/>
      <c r="D48" s="62"/>
      <c r="E48" s="1155" t="s">
        <v>13</v>
      </c>
      <c r="F48" s="1155"/>
      <c r="G48" s="1155"/>
      <c r="H48" s="1155"/>
      <c r="I48" s="1155"/>
      <c r="J48" s="1156"/>
      <c r="K48" s="63">
        <v>390</v>
      </c>
      <c r="L48" s="64">
        <v>324</v>
      </c>
      <c r="M48" s="64">
        <v>271</v>
      </c>
      <c r="N48" s="64">
        <v>242</v>
      </c>
      <c r="O48" s="65">
        <v>243</v>
      </c>
      <c r="P48" s="48"/>
      <c r="Q48" s="48"/>
      <c r="R48" s="48"/>
      <c r="S48" s="48"/>
      <c r="T48" s="48"/>
      <c r="U48" s="48"/>
    </row>
    <row r="49" spans="1:21" ht="30.75" customHeight="1" x14ac:dyDescent="0.2">
      <c r="A49" s="48"/>
      <c r="B49" s="1178"/>
      <c r="C49" s="1179"/>
      <c r="D49" s="62"/>
      <c r="E49" s="1155" t="s">
        <v>14</v>
      </c>
      <c r="F49" s="1155"/>
      <c r="G49" s="1155"/>
      <c r="H49" s="1155"/>
      <c r="I49" s="1155"/>
      <c r="J49" s="1156"/>
      <c r="K49" s="63" t="s">
        <v>499</v>
      </c>
      <c r="L49" s="64" t="s">
        <v>499</v>
      </c>
      <c r="M49" s="64" t="s">
        <v>499</v>
      </c>
      <c r="N49" s="64" t="s">
        <v>499</v>
      </c>
      <c r="O49" s="65" t="s">
        <v>499</v>
      </c>
      <c r="P49" s="48"/>
      <c r="Q49" s="48"/>
      <c r="R49" s="48"/>
      <c r="S49" s="48"/>
      <c r="T49" s="48"/>
      <c r="U49" s="48"/>
    </row>
    <row r="50" spans="1:21" ht="30.75" customHeight="1" x14ac:dyDescent="0.2">
      <c r="A50" s="48"/>
      <c r="B50" s="1178"/>
      <c r="C50" s="1179"/>
      <c r="D50" s="62"/>
      <c r="E50" s="1155" t="s">
        <v>15</v>
      </c>
      <c r="F50" s="1155"/>
      <c r="G50" s="1155"/>
      <c r="H50" s="1155"/>
      <c r="I50" s="1155"/>
      <c r="J50" s="1156"/>
      <c r="K50" s="63" t="s">
        <v>499</v>
      </c>
      <c r="L50" s="64" t="s">
        <v>499</v>
      </c>
      <c r="M50" s="64" t="s">
        <v>499</v>
      </c>
      <c r="N50" s="64" t="s">
        <v>499</v>
      </c>
      <c r="O50" s="65" t="s">
        <v>499</v>
      </c>
      <c r="P50" s="48"/>
      <c r="Q50" s="48"/>
      <c r="R50" s="48"/>
      <c r="S50" s="48"/>
      <c r="T50" s="48"/>
      <c r="U50" s="48"/>
    </row>
    <row r="51" spans="1:21" ht="30.75" customHeight="1" x14ac:dyDescent="0.2">
      <c r="A51" s="48"/>
      <c r="B51" s="1180"/>
      <c r="C51" s="1181"/>
      <c r="D51" s="66"/>
      <c r="E51" s="1155" t="s">
        <v>16</v>
      </c>
      <c r="F51" s="1155"/>
      <c r="G51" s="1155"/>
      <c r="H51" s="1155"/>
      <c r="I51" s="1155"/>
      <c r="J51" s="1156"/>
      <c r="K51" s="63" t="s">
        <v>499</v>
      </c>
      <c r="L51" s="64" t="s">
        <v>499</v>
      </c>
      <c r="M51" s="64" t="s">
        <v>499</v>
      </c>
      <c r="N51" s="64" t="s">
        <v>499</v>
      </c>
      <c r="O51" s="65" t="s">
        <v>499</v>
      </c>
      <c r="P51" s="48"/>
      <c r="Q51" s="48"/>
      <c r="R51" s="48"/>
      <c r="S51" s="48"/>
      <c r="T51" s="48"/>
      <c r="U51" s="48"/>
    </row>
    <row r="52" spans="1:21" ht="30.75" customHeight="1" x14ac:dyDescent="0.2">
      <c r="A52" s="48"/>
      <c r="B52" s="1153" t="s">
        <v>17</v>
      </c>
      <c r="C52" s="1154"/>
      <c r="D52" s="66"/>
      <c r="E52" s="1155" t="s">
        <v>18</v>
      </c>
      <c r="F52" s="1155"/>
      <c r="G52" s="1155"/>
      <c r="H52" s="1155"/>
      <c r="I52" s="1155"/>
      <c r="J52" s="1156"/>
      <c r="K52" s="63">
        <v>836</v>
      </c>
      <c r="L52" s="64">
        <v>813</v>
      </c>
      <c r="M52" s="64">
        <v>785</v>
      </c>
      <c r="N52" s="64">
        <v>794</v>
      </c>
      <c r="O52" s="65">
        <v>784</v>
      </c>
      <c r="P52" s="48"/>
      <c r="Q52" s="48"/>
      <c r="R52" s="48"/>
      <c r="S52" s="48"/>
      <c r="T52" s="48"/>
      <c r="U52" s="48"/>
    </row>
    <row r="53" spans="1:21" ht="30.75" customHeight="1" thickBot="1" x14ac:dyDescent="0.25">
      <c r="A53" s="48"/>
      <c r="B53" s="1157" t="s">
        <v>19</v>
      </c>
      <c r="C53" s="1158"/>
      <c r="D53" s="67"/>
      <c r="E53" s="1159" t="s">
        <v>20</v>
      </c>
      <c r="F53" s="1159"/>
      <c r="G53" s="1159"/>
      <c r="H53" s="1159"/>
      <c r="I53" s="1159"/>
      <c r="J53" s="1160"/>
      <c r="K53" s="68">
        <v>278</v>
      </c>
      <c r="L53" s="69">
        <v>266</v>
      </c>
      <c r="M53" s="69">
        <v>245</v>
      </c>
      <c r="N53" s="69">
        <v>196</v>
      </c>
      <c r="O53" s="70">
        <v>228</v>
      </c>
      <c r="P53" s="48"/>
      <c r="Q53" s="48"/>
      <c r="R53" s="48"/>
      <c r="S53" s="48"/>
      <c r="T53" s="48"/>
      <c r="U53" s="48"/>
    </row>
    <row r="54" spans="1:21" ht="24" customHeight="1" x14ac:dyDescent="0.2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3">
      <c r="A57" s="48"/>
      <c r="B57" s="76"/>
      <c r="C57" s="77"/>
      <c r="D57" s="77"/>
      <c r="E57" s="78"/>
      <c r="F57" s="78"/>
      <c r="G57" s="78"/>
      <c r="H57" s="78"/>
      <c r="I57" s="78"/>
      <c r="J57" s="79" t="s">
        <v>2</v>
      </c>
      <c r="K57" s="80" t="s">
        <v>535</v>
      </c>
      <c r="L57" s="81" t="s">
        <v>536</v>
      </c>
      <c r="M57" s="81" t="s">
        <v>537</v>
      </c>
      <c r="N57" s="81" t="s">
        <v>538</v>
      </c>
      <c r="O57" s="82" t="s">
        <v>539</v>
      </c>
      <c r="P57" s="48"/>
      <c r="Q57" s="48"/>
      <c r="R57" s="48"/>
      <c r="S57" s="48"/>
      <c r="T57" s="48"/>
      <c r="U57" s="48"/>
    </row>
    <row r="58" spans="1:21" ht="31.5" customHeight="1" x14ac:dyDescent="0.2">
      <c r="B58" s="1161" t="s">
        <v>24</v>
      </c>
      <c r="C58" s="1162"/>
      <c r="D58" s="1167" t="s">
        <v>25</v>
      </c>
      <c r="E58" s="1168"/>
      <c r="F58" s="1168"/>
      <c r="G58" s="1168"/>
      <c r="H58" s="1168"/>
      <c r="I58" s="1168"/>
      <c r="J58" s="1169"/>
      <c r="K58" s="83"/>
      <c r="L58" s="84"/>
      <c r="M58" s="84"/>
      <c r="N58" s="84"/>
      <c r="O58" s="85"/>
    </row>
    <row r="59" spans="1:21" ht="31.5" customHeight="1" x14ac:dyDescent="0.2">
      <c r="B59" s="1163"/>
      <c r="C59" s="1164"/>
      <c r="D59" s="1170" t="s">
        <v>26</v>
      </c>
      <c r="E59" s="1171"/>
      <c r="F59" s="1171"/>
      <c r="G59" s="1171"/>
      <c r="H59" s="1171"/>
      <c r="I59" s="1171"/>
      <c r="J59" s="1172"/>
      <c r="K59" s="86"/>
      <c r="L59" s="87"/>
      <c r="M59" s="87"/>
      <c r="N59" s="87"/>
      <c r="O59" s="88"/>
    </row>
    <row r="60" spans="1:21" ht="31.5" customHeight="1" thickBot="1" x14ac:dyDescent="0.25">
      <c r="B60" s="1165"/>
      <c r="C60" s="1166"/>
      <c r="D60" s="1173" t="s">
        <v>27</v>
      </c>
      <c r="E60" s="1174"/>
      <c r="F60" s="1174"/>
      <c r="G60" s="1174"/>
      <c r="H60" s="1174"/>
      <c r="I60" s="1174"/>
      <c r="J60" s="1175"/>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FK4/Gz1SlpopyUs6mSEshM1/3OMpGU3YzlH0xGf60dBokkqUdX8pCvB8ZnMbGB25cEDk0pVAPd6U+O3faWw07w==" saltValue="igqJPq8hlZImG5Ep6Y6P1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3">
      <c r="B40" s="98" t="s">
        <v>8</v>
      </c>
      <c r="C40" s="99"/>
      <c r="D40" s="99"/>
      <c r="E40" s="100"/>
      <c r="F40" s="100"/>
      <c r="G40" s="100"/>
      <c r="H40" s="101" t="s">
        <v>2</v>
      </c>
      <c r="I40" s="102" t="s">
        <v>523</v>
      </c>
      <c r="J40" s="103" t="s">
        <v>524</v>
      </c>
      <c r="K40" s="103" t="s">
        <v>525</v>
      </c>
      <c r="L40" s="103" t="s">
        <v>526</v>
      </c>
      <c r="M40" s="104" t="s">
        <v>527</v>
      </c>
    </row>
    <row r="41" spans="2:13" ht="27.75" customHeight="1" x14ac:dyDescent="0.2">
      <c r="B41" s="1196" t="s">
        <v>30</v>
      </c>
      <c r="C41" s="1197"/>
      <c r="D41" s="105"/>
      <c r="E41" s="1198" t="s">
        <v>31</v>
      </c>
      <c r="F41" s="1198"/>
      <c r="G41" s="1198"/>
      <c r="H41" s="1199"/>
      <c r="I41" s="355">
        <v>7428</v>
      </c>
      <c r="J41" s="356">
        <v>7546</v>
      </c>
      <c r="K41" s="356">
        <v>7462</v>
      </c>
      <c r="L41" s="356">
        <v>7221</v>
      </c>
      <c r="M41" s="357">
        <v>7298</v>
      </c>
    </row>
    <row r="42" spans="2:13" ht="27.75" customHeight="1" x14ac:dyDescent="0.2">
      <c r="B42" s="1186"/>
      <c r="C42" s="1187"/>
      <c r="D42" s="106"/>
      <c r="E42" s="1190" t="s">
        <v>32</v>
      </c>
      <c r="F42" s="1190"/>
      <c r="G42" s="1190"/>
      <c r="H42" s="1191"/>
      <c r="I42" s="358" t="s">
        <v>499</v>
      </c>
      <c r="J42" s="359" t="s">
        <v>499</v>
      </c>
      <c r="K42" s="359" t="s">
        <v>499</v>
      </c>
      <c r="L42" s="359" t="s">
        <v>499</v>
      </c>
      <c r="M42" s="360" t="s">
        <v>499</v>
      </c>
    </row>
    <row r="43" spans="2:13" ht="27.75" customHeight="1" x14ac:dyDescent="0.2">
      <c r="B43" s="1186"/>
      <c r="C43" s="1187"/>
      <c r="D43" s="106"/>
      <c r="E43" s="1190" t="s">
        <v>33</v>
      </c>
      <c r="F43" s="1190"/>
      <c r="G43" s="1190"/>
      <c r="H43" s="1191"/>
      <c r="I43" s="358">
        <v>3901</v>
      </c>
      <c r="J43" s="359">
        <v>3568</v>
      </c>
      <c r="K43" s="359">
        <v>3101</v>
      </c>
      <c r="L43" s="359">
        <v>2441</v>
      </c>
      <c r="M43" s="360">
        <v>1986</v>
      </c>
    </row>
    <row r="44" spans="2:13" ht="27.75" customHeight="1" x14ac:dyDescent="0.2">
      <c r="B44" s="1186"/>
      <c r="C44" s="1187"/>
      <c r="D44" s="106"/>
      <c r="E44" s="1190" t="s">
        <v>34</v>
      </c>
      <c r="F44" s="1190"/>
      <c r="G44" s="1190"/>
      <c r="H44" s="1191"/>
      <c r="I44" s="358" t="s">
        <v>499</v>
      </c>
      <c r="J44" s="359" t="s">
        <v>499</v>
      </c>
      <c r="K44" s="359" t="s">
        <v>499</v>
      </c>
      <c r="L44" s="359" t="s">
        <v>499</v>
      </c>
      <c r="M44" s="360" t="s">
        <v>499</v>
      </c>
    </row>
    <row r="45" spans="2:13" ht="27.75" customHeight="1" x14ac:dyDescent="0.2">
      <c r="B45" s="1186"/>
      <c r="C45" s="1187"/>
      <c r="D45" s="106"/>
      <c r="E45" s="1190" t="s">
        <v>35</v>
      </c>
      <c r="F45" s="1190"/>
      <c r="G45" s="1190"/>
      <c r="H45" s="1191"/>
      <c r="I45" s="358">
        <v>977</v>
      </c>
      <c r="J45" s="359">
        <v>974</v>
      </c>
      <c r="K45" s="359">
        <v>931</v>
      </c>
      <c r="L45" s="359">
        <v>977</v>
      </c>
      <c r="M45" s="360">
        <v>1028</v>
      </c>
    </row>
    <row r="46" spans="2:13" ht="27.75" customHeight="1" x14ac:dyDescent="0.2">
      <c r="B46" s="1186"/>
      <c r="C46" s="1187"/>
      <c r="D46" s="107"/>
      <c r="E46" s="1190" t="s">
        <v>36</v>
      </c>
      <c r="F46" s="1190"/>
      <c r="G46" s="1190"/>
      <c r="H46" s="1191"/>
      <c r="I46" s="358" t="s">
        <v>499</v>
      </c>
      <c r="J46" s="359" t="s">
        <v>499</v>
      </c>
      <c r="K46" s="359" t="s">
        <v>499</v>
      </c>
      <c r="L46" s="359" t="s">
        <v>499</v>
      </c>
      <c r="M46" s="360" t="s">
        <v>499</v>
      </c>
    </row>
    <row r="47" spans="2:13" ht="27.75" customHeight="1" x14ac:dyDescent="0.2">
      <c r="B47" s="1186"/>
      <c r="C47" s="1187"/>
      <c r="D47" s="108"/>
      <c r="E47" s="1200" t="s">
        <v>37</v>
      </c>
      <c r="F47" s="1201"/>
      <c r="G47" s="1201"/>
      <c r="H47" s="1202"/>
      <c r="I47" s="358" t="s">
        <v>499</v>
      </c>
      <c r="J47" s="359" t="s">
        <v>499</v>
      </c>
      <c r="K47" s="359" t="s">
        <v>499</v>
      </c>
      <c r="L47" s="359" t="s">
        <v>499</v>
      </c>
      <c r="M47" s="360" t="s">
        <v>499</v>
      </c>
    </row>
    <row r="48" spans="2:13" ht="27.75" customHeight="1" x14ac:dyDescent="0.2">
      <c r="B48" s="1186"/>
      <c r="C48" s="1187"/>
      <c r="D48" s="106"/>
      <c r="E48" s="1190" t="s">
        <v>38</v>
      </c>
      <c r="F48" s="1190"/>
      <c r="G48" s="1190"/>
      <c r="H48" s="1191"/>
      <c r="I48" s="358" t="s">
        <v>499</v>
      </c>
      <c r="J48" s="359" t="s">
        <v>499</v>
      </c>
      <c r="K48" s="359" t="s">
        <v>499</v>
      </c>
      <c r="L48" s="359" t="s">
        <v>499</v>
      </c>
      <c r="M48" s="360" t="s">
        <v>499</v>
      </c>
    </row>
    <row r="49" spans="2:13" ht="27.75" customHeight="1" x14ac:dyDescent="0.2">
      <c r="B49" s="1188"/>
      <c r="C49" s="1189"/>
      <c r="D49" s="106"/>
      <c r="E49" s="1190" t="s">
        <v>39</v>
      </c>
      <c r="F49" s="1190"/>
      <c r="G49" s="1190"/>
      <c r="H49" s="1191"/>
      <c r="I49" s="358" t="s">
        <v>499</v>
      </c>
      <c r="J49" s="359" t="s">
        <v>499</v>
      </c>
      <c r="K49" s="359" t="s">
        <v>499</v>
      </c>
      <c r="L49" s="359" t="s">
        <v>499</v>
      </c>
      <c r="M49" s="360" t="s">
        <v>499</v>
      </c>
    </row>
    <row r="50" spans="2:13" ht="27.75" customHeight="1" x14ac:dyDescent="0.2">
      <c r="B50" s="1184" t="s">
        <v>40</v>
      </c>
      <c r="C50" s="1185"/>
      <c r="D50" s="109"/>
      <c r="E50" s="1190" t="s">
        <v>41</v>
      </c>
      <c r="F50" s="1190"/>
      <c r="G50" s="1190"/>
      <c r="H50" s="1191"/>
      <c r="I50" s="358">
        <v>815</v>
      </c>
      <c r="J50" s="359">
        <v>1131</v>
      </c>
      <c r="K50" s="359">
        <v>1265</v>
      </c>
      <c r="L50" s="359">
        <v>1824</v>
      </c>
      <c r="M50" s="360">
        <v>2193</v>
      </c>
    </row>
    <row r="51" spans="2:13" ht="27.75" customHeight="1" x14ac:dyDescent="0.2">
      <c r="B51" s="1186"/>
      <c r="C51" s="1187"/>
      <c r="D51" s="106"/>
      <c r="E51" s="1190" t="s">
        <v>42</v>
      </c>
      <c r="F51" s="1190"/>
      <c r="G51" s="1190"/>
      <c r="H51" s="1191"/>
      <c r="I51" s="358">
        <v>1855</v>
      </c>
      <c r="J51" s="359">
        <v>2065</v>
      </c>
      <c r="K51" s="359">
        <v>1374</v>
      </c>
      <c r="L51" s="359">
        <v>1055</v>
      </c>
      <c r="M51" s="360">
        <v>820</v>
      </c>
    </row>
    <row r="52" spans="2:13" ht="27.75" customHeight="1" x14ac:dyDescent="0.2">
      <c r="B52" s="1188"/>
      <c r="C52" s="1189"/>
      <c r="D52" s="106"/>
      <c r="E52" s="1190" t="s">
        <v>43</v>
      </c>
      <c r="F52" s="1190"/>
      <c r="G52" s="1190"/>
      <c r="H52" s="1191"/>
      <c r="I52" s="358">
        <v>7455</v>
      </c>
      <c r="J52" s="359">
        <v>7372</v>
      </c>
      <c r="K52" s="359">
        <v>7188</v>
      </c>
      <c r="L52" s="359">
        <v>6943</v>
      </c>
      <c r="M52" s="360">
        <v>6580</v>
      </c>
    </row>
    <row r="53" spans="2:13" ht="27.75" customHeight="1" thickBot="1" x14ac:dyDescent="0.25">
      <c r="B53" s="1192" t="s">
        <v>19</v>
      </c>
      <c r="C53" s="1193"/>
      <c r="D53" s="110"/>
      <c r="E53" s="1194" t="s">
        <v>44</v>
      </c>
      <c r="F53" s="1194"/>
      <c r="G53" s="1194"/>
      <c r="H53" s="1195"/>
      <c r="I53" s="361">
        <v>2181</v>
      </c>
      <c r="J53" s="362">
        <v>1520</v>
      </c>
      <c r="K53" s="362">
        <v>1666</v>
      </c>
      <c r="L53" s="362">
        <v>817</v>
      </c>
      <c r="M53" s="363">
        <v>718</v>
      </c>
    </row>
    <row r="54" spans="2:13" ht="27.75" customHeight="1" x14ac:dyDescent="0.25">
      <c r="B54" s="111"/>
      <c r="C54" s="112"/>
      <c r="D54" s="112"/>
      <c r="E54" s="113"/>
      <c r="F54" s="113"/>
      <c r="G54" s="113"/>
      <c r="H54" s="113"/>
      <c r="I54" s="114"/>
      <c r="J54" s="114"/>
      <c r="K54" s="114"/>
      <c r="L54" s="114"/>
      <c r="M54" s="114"/>
    </row>
    <row r="55" spans="2:13" ht="13" x14ac:dyDescent="0.2"/>
  </sheetData>
  <sheetProtection algorithmName="SHA-512" hashValue="PX6eWHWNLhRqEAsu2oeqId3b4yaZqGCtOYYCp0vp0Blrkzb21p/jiImGKOTfhyQo4XQG9eMHlpX4K1BItr82qQ==" saltValue="GmtfA/Ao8sBH4aOoWFZqn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1796875" style="1" customWidth="1"/>
    <col min="2" max="2" width="16.36328125" style="1" customWidth="1"/>
    <col min="3" max="5" width="26.1796875" style="1" customWidth="1"/>
    <col min="6" max="8" width="24.179687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45</v>
      </c>
    </row>
    <row r="54" spans="2:8" ht="29.25" customHeight="1" thickBot="1" x14ac:dyDescent="0.35">
      <c r="B54" s="116" t="s">
        <v>1</v>
      </c>
      <c r="C54" s="117"/>
      <c r="D54" s="117"/>
      <c r="E54" s="118" t="s">
        <v>2</v>
      </c>
      <c r="F54" s="119" t="s">
        <v>525</v>
      </c>
      <c r="G54" s="119" t="s">
        <v>526</v>
      </c>
      <c r="H54" s="120" t="s">
        <v>527</v>
      </c>
    </row>
    <row r="55" spans="2:8" ht="52.5" customHeight="1" x14ac:dyDescent="0.2">
      <c r="B55" s="121"/>
      <c r="C55" s="1211" t="s">
        <v>46</v>
      </c>
      <c r="D55" s="1211"/>
      <c r="E55" s="1212"/>
      <c r="F55" s="122">
        <v>656</v>
      </c>
      <c r="G55" s="122">
        <v>1269</v>
      </c>
      <c r="H55" s="123">
        <v>1717</v>
      </c>
    </row>
    <row r="56" spans="2:8" ht="52.5" customHeight="1" x14ac:dyDescent="0.2">
      <c r="B56" s="124"/>
      <c r="C56" s="1213" t="s">
        <v>47</v>
      </c>
      <c r="D56" s="1213"/>
      <c r="E56" s="1214"/>
      <c r="F56" s="125" t="s">
        <v>499</v>
      </c>
      <c r="G56" s="125" t="s">
        <v>499</v>
      </c>
      <c r="H56" s="126" t="s">
        <v>499</v>
      </c>
    </row>
    <row r="57" spans="2:8" ht="53.25" customHeight="1" x14ac:dyDescent="0.2">
      <c r="B57" s="124"/>
      <c r="C57" s="1215" t="s">
        <v>48</v>
      </c>
      <c r="D57" s="1215"/>
      <c r="E57" s="1216"/>
      <c r="F57" s="127">
        <v>493</v>
      </c>
      <c r="G57" s="127">
        <v>431</v>
      </c>
      <c r="H57" s="128">
        <v>378</v>
      </c>
    </row>
    <row r="58" spans="2:8" ht="45.75" customHeight="1" x14ac:dyDescent="0.2">
      <c r="B58" s="129"/>
      <c r="C58" s="1203" t="s">
        <v>546</v>
      </c>
      <c r="D58" s="1204"/>
      <c r="E58" s="1205"/>
      <c r="F58" s="130">
        <v>261</v>
      </c>
      <c r="G58" s="130">
        <v>192</v>
      </c>
      <c r="H58" s="131">
        <v>229</v>
      </c>
    </row>
    <row r="59" spans="2:8" ht="45.75" customHeight="1" x14ac:dyDescent="0.2">
      <c r="B59" s="129"/>
      <c r="C59" s="1203" t="s">
        <v>547</v>
      </c>
      <c r="D59" s="1204"/>
      <c r="E59" s="1205"/>
      <c r="F59" s="130">
        <v>54</v>
      </c>
      <c r="G59" s="130">
        <v>54</v>
      </c>
      <c r="H59" s="131">
        <v>54</v>
      </c>
    </row>
    <row r="60" spans="2:8" ht="45.75" customHeight="1" x14ac:dyDescent="0.2">
      <c r="B60" s="129"/>
      <c r="C60" s="1203" t="s">
        <v>548</v>
      </c>
      <c r="D60" s="1204"/>
      <c r="E60" s="1205"/>
      <c r="F60" s="130">
        <v>35</v>
      </c>
      <c r="G60" s="130">
        <v>39</v>
      </c>
      <c r="H60" s="131">
        <v>40</v>
      </c>
    </row>
    <row r="61" spans="2:8" ht="45.75" customHeight="1" x14ac:dyDescent="0.2">
      <c r="B61" s="129"/>
      <c r="C61" s="1203" t="s">
        <v>549</v>
      </c>
      <c r="D61" s="1204"/>
      <c r="E61" s="1205"/>
      <c r="F61" s="130">
        <v>20</v>
      </c>
      <c r="G61" s="130">
        <v>20</v>
      </c>
      <c r="H61" s="131">
        <v>20</v>
      </c>
    </row>
    <row r="62" spans="2:8" ht="45.75" customHeight="1" thickBot="1" x14ac:dyDescent="0.25">
      <c r="B62" s="132"/>
      <c r="C62" s="1206" t="s">
        <v>550</v>
      </c>
      <c r="D62" s="1207"/>
      <c r="E62" s="1208"/>
      <c r="F62" s="133">
        <v>106</v>
      </c>
      <c r="G62" s="133">
        <v>111</v>
      </c>
      <c r="H62" s="134">
        <v>18</v>
      </c>
    </row>
    <row r="63" spans="2:8" ht="52.5" customHeight="1" thickBot="1" x14ac:dyDescent="0.25">
      <c r="B63" s="135"/>
      <c r="C63" s="1209" t="s">
        <v>49</v>
      </c>
      <c r="D63" s="1209"/>
      <c r="E63" s="1210"/>
      <c r="F63" s="136">
        <v>1149</v>
      </c>
      <c r="G63" s="136">
        <v>1701</v>
      </c>
      <c r="H63" s="137">
        <v>2094</v>
      </c>
    </row>
    <row r="64" spans="2:8" ht="13" x14ac:dyDescent="0.2"/>
  </sheetData>
  <sheetProtection algorithmName="SHA-512" hashValue="ZJZK7JF6pa9LDhwg8S6qBA+xZYV6RcQm93pVZ+RaT1w9P0iY8lnQOX0jCaa/dHG8ecpWTGiqn5G+frL/nYQPUw==" saltValue="5iNCVtME00lxapgi2F/fe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50</v>
      </c>
      <c r="E2" s="149"/>
      <c r="F2" s="150" t="s">
        <v>522</v>
      </c>
      <c r="G2" s="151"/>
      <c r="H2" s="152"/>
    </row>
    <row r="3" spans="1:8" x14ac:dyDescent="0.2">
      <c r="A3" s="148" t="s">
        <v>515</v>
      </c>
      <c r="B3" s="153"/>
      <c r="C3" s="154"/>
      <c r="D3" s="155">
        <v>5772</v>
      </c>
      <c r="E3" s="156"/>
      <c r="F3" s="157">
        <v>87464</v>
      </c>
      <c r="G3" s="158"/>
      <c r="H3" s="159"/>
    </row>
    <row r="4" spans="1:8" x14ac:dyDescent="0.2">
      <c r="A4" s="160"/>
      <c r="B4" s="161"/>
      <c r="C4" s="162"/>
      <c r="D4" s="163">
        <v>4619</v>
      </c>
      <c r="E4" s="164"/>
      <c r="F4" s="165">
        <v>47479</v>
      </c>
      <c r="G4" s="166"/>
      <c r="H4" s="167"/>
    </row>
    <row r="5" spans="1:8" x14ac:dyDescent="0.2">
      <c r="A5" s="148" t="s">
        <v>517</v>
      </c>
      <c r="B5" s="153"/>
      <c r="C5" s="154"/>
      <c r="D5" s="155">
        <v>36795</v>
      </c>
      <c r="E5" s="156"/>
      <c r="F5" s="157">
        <v>96248</v>
      </c>
      <c r="G5" s="158"/>
      <c r="H5" s="159"/>
    </row>
    <row r="6" spans="1:8" x14ac:dyDescent="0.2">
      <c r="A6" s="160"/>
      <c r="B6" s="161"/>
      <c r="C6" s="162"/>
      <c r="D6" s="163">
        <v>34515</v>
      </c>
      <c r="E6" s="164"/>
      <c r="F6" s="165">
        <v>55768</v>
      </c>
      <c r="G6" s="166"/>
      <c r="H6" s="167"/>
    </row>
    <row r="7" spans="1:8" x14ac:dyDescent="0.2">
      <c r="A7" s="148" t="s">
        <v>518</v>
      </c>
      <c r="B7" s="153"/>
      <c r="C7" s="154"/>
      <c r="D7" s="155">
        <v>38741</v>
      </c>
      <c r="E7" s="156"/>
      <c r="F7" s="157">
        <v>76413</v>
      </c>
      <c r="G7" s="158"/>
      <c r="H7" s="159"/>
    </row>
    <row r="8" spans="1:8" x14ac:dyDescent="0.2">
      <c r="A8" s="160"/>
      <c r="B8" s="161"/>
      <c r="C8" s="162"/>
      <c r="D8" s="163">
        <v>21319</v>
      </c>
      <c r="E8" s="164"/>
      <c r="F8" s="165">
        <v>39658</v>
      </c>
      <c r="G8" s="166"/>
      <c r="H8" s="167"/>
    </row>
    <row r="9" spans="1:8" x14ac:dyDescent="0.2">
      <c r="A9" s="148" t="s">
        <v>519</v>
      </c>
      <c r="B9" s="153"/>
      <c r="C9" s="154"/>
      <c r="D9" s="155">
        <v>46786</v>
      </c>
      <c r="E9" s="156"/>
      <c r="F9" s="157">
        <v>66481</v>
      </c>
      <c r="G9" s="158"/>
      <c r="H9" s="159"/>
    </row>
    <row r="10" spans="1:8" x14ac:dyDescent="0.2">
      <c r="A10" s="160"/>
      <c r="B10" s="161"/>
      <c r="C10" s="162"/>
      <c r="D10" s="163">
        <v>8117</v>
      </c>
      <c r="E10" s="164"/>
      <c r="F10" s="165">
        <v>36120</v>
      </c>
      <c r="G10" s="166"/>
      <c r="H10" s="167"/>
    </row>
    <row r="11" spans="1:8" x14ac:dyDescent="0.2">
      <c r="A11" s="148" t="s">
        <v>520</v>
      </c>
      <c r="B11" s="153"/>
      <c r="C11" s="154"/>
      <c r="D11" s="155">
        <v>73681</v>
      </c>
      <c r="E11" s="156"/>
      <c r="F11" s="157">
        <v>67825</v>
      </c>
      <c r="G11" s="158"/>
      <c r="H11" s="159"/>
    </row>
    <row r="12" spans="1:8" x14ac:dyDescent="0.2">
      <c r="A12" s="160"/>
      <c r="B12" s="161"/>
      <c r="C12" s="168"/>
      <c r="D12" s="163">
        <v>59616</v>
      </c>
      <c r="E12" s="164"/>
      <c r="F12" s="165">
        <v>39417</v>
      </c>
      <c r="G12" s="166"/>
      <c r="H12" s="167"/>
    </row>
    <row r="13" spans="1:8" x14ac:dyDescent="0.2">
      <c r="A13" s="148"/>
      <c r="B13" s="153"/>
      <c r="C13" s="169"/>
      <c r="D13" s="170">
        <v>40355</v>
      </c>
      <c r="E13" s="171"/>
      <c r="F13" s="172">
        <v>78886</v>
      </c>
      <c r="G13" s="173"/>
      <c r="H13" s="159"/>
    </row>
    <row r="14" spans="1:8" x14ac:dyDescent="0.2">
      <c r="A14" s="160"/>
      <c r="B14" s="161"/>
      <c r="C14" s="162"/>
      <c r="D14" s="163">
        <v>25637</v>
      </c>
      <c r="E14" s="164"/>
      <c r="F14" s="165">
        <v>43688</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0.47</v>
      </c>
      <c r="C19" s="174">
        <f>ROUND(VALUE(SUBSTITUTE(実質収支比率等に係る経年分析!G$48,"▲","-")),2)</f>
        <v>0.23</v>
      </c>
      <c r="D19" s="174">
        <f>ROUND(VALUE(SUBSTITUTE(実質収支比率等に係る経年分析!H$48,"▲","-")),2)</f>
        <v>12.06</v>
      </c>
      <c r="E19" s="174">
        <f>ROUND(VALUE(SUBSTITUTE(実質収支比率等に係る経年分析!I$48,"▲","-")),2)</f>
        <v>8.0299999999999994</v>
      </c>
      <c r="F19" s="174">
        <f>ROUND(VALUE(SUBSTITUTE(実質収支比率等に係る経年分析!J$48,"▲","-")),2)</f>
        <v>2.3199999999999998</v>
      </c>
    </row>
    <row r="20" spans="1:11" x14ac:dyDescent="0.2">
      <c r="A20" s="174" t="s">
        <v>53</v>
      </c>
      <c r="B20" s="174">
        <f>ROUND(VALUE(SUBSTITUTE(実質収支比率等に係る経年分析!F$47,"▲","-")),2)</f>
        <v>9.56</v>
      </c>
      <c r="C20" s="174">
        <f>ROUND(VALUE(SUBSTITUTE(実質収支比率等に係る経年分析!G$47,"▲","-")),2)</f>
        <v>13.58</v>
      </c>
      <c r="D20" s="174">
        <f>ROUND(VALUE(SUBSTITUTE(実質収支比率等に係る経年分析!H$47,"▲","-")),2)</f>
        <v>14.43</v>
      </c>
      <c r="E20" s="174">
        <f>ROUND(VALUE(SUBSTITUTE(実質収支比率等に係る経年分析!I$47,"▲","-")),2)</f>
        <v>28.06</v>
      </c>
      <c r="F20" s="174">
        <f>ROUND(VALUE(SUBSTITUTE(実質収支比率等に係る経年分析!J$47,"▲","-")),2)</f>
        <v>37.08</v>
      </c>
    </row>
    <row r="21" spans="1:11" x14ac:dyDescent="0.2">
      <c r="A21" s="174" t="s">
        <v>54</v>
      </c>
      <c r="B21" s="174">
        <f>IF(ISNUMBER(VALUE(SUBSTITUTE(実質収支比率等に係る経年分析!F$49,"▲","-"))),ROUND(VALUE(SUBSTITUTE(実質収支比率等に係る経年分析!F$49,"▲","-")),2),NA())</f>
        <v>0.57999999999999996</v>
      </c>
      <c r="C21" s="174">
        <f>IF(ISNUMBER(VALUE(SUBSTITUTE(実質収支比率等に係る経年分析!G$49,"▲","-"))),ROUND(VALUE(SUBSTITUTE(実質収支比率等に係る経年分析!G$49,"▲","-")),2),NA())</f>
        <v>4.01</v>
      </c>
      <c r="D21" s="174">
        <f>IF(ISNUMBER(VALUE(SUBSTITUTE(実質収支比率等に係る経年分析!H$49,"▲","-"))),ROUND(VALUE(SUBSTITUTE(実質収支比率等に係る経年分析!H$49,"▲","-")),2),NA())</f>
        <v>13.31</v>
      </c>
      <c r="E21" s="174">
        <f>IF(ISNUMBER(VALUE(SUBSTITUTE(実質収支比率等に係る経年分析!I$49,"▲","-"))),ROUND(VALUE(SUBSTITUTE(実質収支比率等に係る経年分析!I$49,"▲","-")),2),NA())</f>
        <v>9.49</v>
      </c>
      <c r="F21" s="174">
        <f>IF(ISNUMBER(VALUE(SUBSTITUTE(実質収支比率等に係る経年分析!J$49,"▲","-"))),ROUND(VALUE(SUBSTITUTE(実質収支比率等に係る経年分析!J$49,"▲","-")),2),NA())</f>
        <v>4.13</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2">
      <c r="A31" s="175" t="e">
        <f>IF(連結実質赤字比率に係る赤字・黒字の構成分析!C$39="",NA(),連結実質赤字比率に係る赤字・黒字の構成分析!C$39)</f>
        <v>#N/A</v>
      </c>
      <c r="B31" s="175" t="e">
        <f>IF(ROUND(VALUE(SUBSTITUTE(連結実質赤字比率に係る赤字・黒字の構成分析!F$39,"▲", "-")), 2) &lt; 0, ABS(ROUND(VALUE(SUBSTITUTE(連結実質赤字比率に係る赤字・黒字の構成分析!F$39,"▲", "-")), 2)), NA())</f>
        <v>#VALUE!</v>
      </c>
      <c r="C31" s="175" t="e">
        <f>IF(ROUND(VALUE(SUBSTITUTE(連結実質赤字比率に係る赤字・黒字の構成分析!F$39,"▲", "-")), 2) &gt;= 0, ABS(ROUND(VALUE(SUBSTITUTE(連結実質赤字比率に係る赤字・黒字の構成分析!F$39,"▲", "-")), 2)), NA())</f>
        <v>#VALUE!</v>
      </c>
      <c r="D31" s="175" t="e">
        <f>IF(ROUND(VALUE(SUBSTITUTE(連結実質赤字比率に係る赤字・黒字の構成分析!G$39,"▲", "-")), 2) &lt; 0, ABS(ROUND(VALUE(SUBSTITUTE(連結実質赤字比率に係る赤字・黒字の構成分析!G$39,"▲", "-")), 2)), NA())</f>
        <v>#VALUE!</v>
      </c>
      <c r="E31" s="175" t="e">
        <f>IF(ROUND(VALUE(SUBSTITUTE(連結実質赤字比率に係る赤字・黒字の構成分析!G$39,"▲", "-")), 2) &gt;= 0, ABS(ROUND(VALUE(SUBSTITUTE(連結実質赤字比率に係る赤字・黒字の構成分析!G$39,"▲", "-")), 2)), NA())</f>
        <v>#VALUE!</v>
      </c>
      <c r="F31" s="175" t="e">
        <f>IF(ROUND(VALUE(SUBSTITUTE(連結実質赤字比率に係る赤字・黒字の構成分析!H$39,"▲", "-")), 2) &lt; 0, ABS(ROUND(VALUE(SUBSTITUTE(連結実質赤字比率に係る赤字・黒字の構成分析!H$39,"▲", "-")), 2)), NA())</f>
        <v>#VALUE!</v>
      </c>
      <c r="G31" s="175" t="e">
        <f>IF(ROUND(VALUE(SUBSTITUTE(連結実質赤字比率に係る赤字・黒字の構成分析!H$39,"▲", "-")), 2) &gt;= 0, ABS(ROUND(VALUE(SUBSTITUTE(連結実質赤字比率に係る赤字・黒字の構成分析!H$39,"▲", "-")), 2)), NA())</f>
        <v>#VALUE!</v>
      </c>
      <c r="H31" s="175" t="e">
        <f>IF(ROUND(VALUE(SUBSTITUTE(連結実質赤字比率に係る赤字・黒字の構成分析!I$39,"▲", "-")), 2) &lt; 0, ABS(ROUND(VALUE(SUBSTITUTE(連結実質赤字比率に係る赤字・黒字の構成分析!I$39,"▲", "-")), 2)), NA())</f>
        <v>#VALUE!</v>
      </c>
      <c r="I31" s="175" t="e">
        <f>IF(ROUND(VALUE(SUBSTITUTE(連結実質赤字比率に係る赤字・黒字の構成分析!I$39,"▲", "-")), 2) &gt;= 0, ABS(ROUND(VALUE(SUBSTITUTE(連結実質赤字比率に係る赤字・黒字の構成分析!I$39,"▲", "-")), 2)), NA())</f>
        <v>#VALUE!</v>
      </c>
      <c r="J31" s="175" t="e">
        <f>IF(ROUND(VALUE(SUBSTITUTE(連結実質赤字比率に係る赤字・黒字の構成分析!J$39,"▲", "-")), 2) &lt; 0, ABS(ROUND(VALUE(SUBSTITUTE(連結実質赤字比率に係る赤字・黒字の構成分析!J$39,"▲", "-")), 2)), NA())</f>
        <v>#VALUE!</v>
      </c>
      <c r="K31" s="175" t="e">
        <f>IF(ROUND(VALUE(SUBSTITUTE(連結実質赤字比率に係る赤字・黒字の構成分析!J$39,"▲", "-")), 2) &gt;= 0, ABS(ROUND(VALUE(SUBSTITUTE(連結実質赤字比率に係る赤字・黒字の構成分析!J$39,"▲", "-")), 2)), NA())</f>
        <v>#VALUE!</v>
      </c>
    </row>
    <row r="32" spans="1:11" x14ac:dyDescent="0.2">
      <c r="A32" s="175" t="str">
        <f>IF(連結実質赤字比率に係る赤字・黒字の構成分析!C$38="",NA(),連結実質赤字比率に係る赤字・黒字の構成分析!C$38)</f>
        <v>国民健康保険事業勘定特別会計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0.61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0.5</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0.21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0.13</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0.16</v>
      </c>
    </row>
    <row r="33" spans="1:16" x14ac:dyDescent="0.2">
      <c r="A33" s="175" t="str">
        <f>IF(連結実質赤字比率に係る赤字・黒字の構成分析!C$37="",NA(),連結実質赤字比率に係る赤字・黒字の構成分析!C$37)</f>
        <v>後期高齢者医療特別会計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0.12</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0.09</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0.11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0.23</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0.2</v>
      </c>
    </row>
    <row r="34" spans="1:16" x14ac:dyDescent="0.2">
      <c r="A34" s="175" t="str">
        <f>IF(連結実質赤字比率に係る赤字・黒字の構成分析!C$36="",NA(),連結実質赤字比率に係る赤字・黒字の構成分析!C$36)</f>
        <v>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0.6</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1.42</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0.43</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1.1100000000000001</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1.1200000000000001</v>
      </c>
    </row>
    <row r="35" spans="1:16" x14ac:dyDescent="0.2">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0.47</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0.23</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12.06</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8.0299999999999994</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2.3199999999999998</v>
      </c>
    </row>
    <row r="36" spans="1:16" x14ac:dyDescent="0.2">
      <c r="A36" s="175" t="str">
        <f>IF(連結実質赤字比率に係る赤字・黒字の構成分析!C$34="",NA(),連結実質赤字比率に係る赤字・黒字の構成分析!C$34)</f>
        <v>下水道事業会計</v>
      </c>
      <c r="B36" s="175" t="e">
        <f>IF(ROUND(VALUE(SUBSTITUTE(連結実質赤字比率に係る赤字・黒字の構成分析!F$34,"▲", "-")), 2) &lt; 0, ABS(ROUND(VALUE(SUBSTITUTE(連結実質赤字比率に係る赤字・黒字の構成分析!F$34,"▲", "-")), 2)), NA())</f>
        <v>#VALUE!</v>
      </c>
      <c r="C36" s="175" t="e">
        <f>IF(ROUND(VALUE(SUBSTITUTE(連結実質赤字比率に係る赤字・黒字の構成分析!F$34,"▲", "-")), 2) &gt;= 0, ABS(ROUND(VALUE(SUBSTITUTE(連結実質赤字比率に係る赤字・黒字の構成分析!F$34,"▲", "-")), 2)), NA())</f>
        <v>#VALUE!</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0</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0.94</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2.02</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3.38</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836</v>
      </c>
      <c r="E42" s="176"/>
      <c r="F42" s="176"/>
      <c r="G42" s="176">
        <f>'実質公債費比率（分子）の構造'!L$52</f>
        <v>813</v>
      </c>
      <c r="H42" s="176"/>
      <c r="I42" s="176"/>
      <c r="J42" s="176">
        <f>'実質公債費比率（分子）の構造'!M$52</f>
        <v>785</v>
      </c>
      <c r="K42" s="176"/>
      <c r="L42" s="176"/>
      <c r="M42" s="176">
        <f>'実質公債費比率（分子）の構造'!N$52</f>
        <v>794</v>
      </c>
      <c r="N42" s="176"/>
      <c r="O42" s="176"/>
      <c r="P42" s="176">
        <f>'実質公債費比率（分子）の構造'!O$52</f>
        <v>784</v>
      </c>
    </row>
    <row r="43" spans="1:16" x14ac:dyDescent="0.2">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
      <c r="A45" s="176" t="s">
        <v>63</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2">
      <c r="A46" s="176" t="s">
        <v>64</v>
      </c>
      <c r="B46" s="176">
        <f>'実質公債費比率（分子）の構造'!K$48</f>
        <v>390</v>
      </c>
      <c r="C46" s="176"/>
      <c r="D46" s="176"/>
      <c r="E46" s="176">
        <f>'実質公債費比率（分子）の構造'!L$48</f>
        <v>324</v>
      </c>
      <c r="F46" s="176"/>
      <c r="G46" s="176"/>
      <c r="H46" s="176">
        <f>'実質公債費比率（分子）の構造'!M$48</f>
        <v>271</v>
      </c>
      <c r="I46" s="176"/>
      <c r="J46" s="176"/>
      <c r="K46" s="176">
        <f>'実質公債費比率（分子）の構造'!N$48</f>
        <v>242</v>
      </c>
      <c r="L46" s="176"/>
      <c r="M46" s="176"/>
      <c r="N46" s="176">
        <f>'実質公債費比率（分子）の構造'!O$48</f>
        <v>243</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724</v>
      </c>
      <c r="C49" s="176"/>
      <c r="D49" s="176"/>
      <c r="E49" s="176">
        <f>'実質公債費比率（分子）の構造'!L$45</f>
        <v>755</v>
      </c>
      <c r="F49" s="176"/>
      <c r="G49" s="176"/>
      <c r="H49" s="176">
        <f>'実質公債費比率（分子）の構造'!M$45</f>
        <v>759</v>
      </c>
      <c r="I49" s="176"/>
      <c r="J49" s="176"/>
      <c r="K49" s="176">
        <f>'実質公債費比率（分子）の構造'!N$45</f>
        <v>748</v>
      </c>
      <c r="L49" s="176"/>
      <c r="M49" s="176"/>
      <c r="N49" s="176">
        <f>'実質公債費比率（分子）の構造'!O$45</f>
        <v>769</v>
      </c>
      <c r="O49" s="176"/>
      <c r="P49" s="176"/>
    </row>
    <row r="50" spans="1:16" x14ac:dyDescent="0.2">
      <c r="A50" s="176" t="s">
        <v>67</v>
      </c>
      <c r="B50" s="176" t="e">
        <f>NA()</f>
        <v>#N/A</v>
      </c>
      <c r="C50" s="176">
        <f>IF(ISNUMBER('実質公債費比率（分子）の構造'!K$53),'実質公債費比率（分子）の構造'!K$53,NA())</f>
        <v>278</v>
      </c>
      <c r="D50" s="176" t="e">
        <f>NA()</f>
        <v>#N/A</v>
      </c>
      <c r="E50" s="176" t="e">
        <f>NA()</f>
        <v>#N/A</v>
      </c>
      <c r="F50" s="176">
        <f>IF(ISNUMBER('実質公債費比率（分子）の構造'!L$53),'実質公債費比率（分子）の構造'!L$53,NA())</f>
        <v>266</v>
      </c>
      <c r="G50" s="176" t="e">
        <f>NA()</f>
        <v>#N/A</v>
      </c>
      <c r="H50" s="176" t="e">
        <f>NA()</f>
        <v>#N/A</v>
      </c>
      <c r="I50" s="176">
        <f>IF(ISNUMBER('実質公債費比率（分子）の構造'!M$53),'実質公債費比率（分子）の構造'!M$53,NA())</f>
        <v>245</v>
      </c>
      <c r="J50" s="176" t="e">
        <f>NA()</f>
        <v>#N/A</v>
      </c>
      <c r="K50" s="176" t="e">
        <f>NA()</f>
        <v>#N/A</v>
      </c>
      <c r="L50" s="176">
        <f>IF(ISNUMBER('実質公債費比率（分子）の構造'!N$53),'実質公債費比率（分子）の構造'!N$53,NA())</f>
        <v>196</v>
      </c>
      <c r="M50" s="176" t="e">
        <f>NA()</f>
        <v>#N/A</v>
      </c>
      <c r="N50" s="176" t="e">
        <f>NA()</f>
        <v>#N/A</v>
      </c>
      <c r="O50" s="176">
        <f>IF(ISNUMBER('実質公債費比率（分子）の構造'!O$53),'実質公債費比率（分子）の構造'!O$53,NA())</f>
        <v>228</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7455</v>
      </c>
      <c r="E56" s="175"/>
      <c r="F56" s="175"/>
      <c r="G56" s="175">
        <f>'将来負担比率（分子）の構造'!J$52</f>
        <v>7372</v>
      </c>
      <c r="H56" s="175"/>
      <c r="I56" s="175"/>
      <c r="J56" s="175">
        <f>'将来負担比率（分子）の構造'!K$52</f>
        <v>7188</v>
      </c>
      <c r="K56" s="175"/>
      <c r="L56" s="175"/>
      <c r="M56" s="175">
        <f>'将来負担比率（分子）の構造'!L$52</f>
        <v>6943</v>
      </c>
      <c r="N56" s="175"/>
      <c r="O56" s="175"/>
      <c r="P56" s="175">
        <f>'将来負担比率（分子）の構造'!M$52</f>
        <v>6580</v>
      </c>
    </row>
    <row r="57" spans="1:16" x14ac:dyDescent="0.2">
      <c r="A57" s="175" t="s">
        <v>42</v>
      </c>
      <c r="B57" s="175"/>
      <c r="C57" s="175"/>
      <c r="D57" s="175">
        <f>'将来負担比率（分子）の構造'!I$51</f>
        <v>1855</v>
      </c>
      <c r="E57" s="175"/>
      <c r="F57" s="175"/>
      <c r="G57" s="175">
        <f>'将来負担比率（分子）の構造'!J$51</f>
        <v>2065</v>
      </c>
      <c r="H57" s="175"/>
      <c r="I57" s="175"/>
      <c r="J57" s="175">
        <f>'将来負担比率（分子）の構造'!K$51</f>
        <v>1374</v>
      </c>
      <c r="K57" s="175"/>
      <c r="L57" s="175"/>
      <c r="M57" s="175">
        <f>'将来負担比率（分子）の構造'!L$51</f>
        <v>1055</v>
      </c>
      <c r="N57" s="175"/>
      <c r="O57" s="175"/>
      <c r="P57" s="175">
        <f>'将来負担比率（分子）の構造'!M$51</f>
        <v>820</v>
      </c>
    </row>
    <row r="58" spans="1:16" x14ac:dyDescent="0.2">
      <c r="A58" s="175" t="s">
        <v>41</v>
      </c>
      <c r="B58" s="175"/>
      <c r="C58" s="175"/>
      <c r="D58" s="175">
        <f>'将来負担比率（分子）の構造'!I$50</f>
        <v>815</v>
      </c>
      <c r="E58" s="175"/>
      <c r="F58" s="175"/>
      <c r="G58" s="175">
        <f>'将来負担比率（分子）の構造'!J$50</f>
        <v>1131</v>
      </c>
      <c r="H58" s="175"/>
      <c r="I58" s="175"/>
      <c r="J58" s="175">
        <f>'将来負担比率（分子）の構造'!K$50</f>
        <v>1265</v>
      </c>
      <c r="K58" s="175"/>
      <c r="L58" s="175"/>
      <c r="M58" s="175">
        <f>'将来負担比率（分子）の構造'!L$50</f>
        <v>1824</v>
      </c>
      <c r="N58" s="175"/>
      <c r="O58" s="175"/>
      <c r="P58" s="175">
        <f>'将来負担比率（分子）の構造'!M$50</f>
        <v>2193</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35</v>
      </c>
      <c r="B62" s="175">
        <f>'将来負担比率（分子）の構造'!I$45</f>
        <v>977</v>
      </c>
      <c r="C62" s="175"/>
      <c r="D62" s="175"/>
      <c r="E62" s="175">
        <f>'将来負担比率（分子）の構造'!J$45</f>
        <v>974</v>
      </c>
      <c r="F62" s="175"/>
      <c r="G62" s="175"/>
      <c r="H62" s="175">
        <f>'将来負担比率（分子）の構造'!K$45</f>
        <v>931</v>
      </c>
      <c r="I62" s="175"/>
      <c r="J62" s="175"/>
      <c r="K62" s="175">
        <f>'将来負担比率（分子）の構造'!L$45</f>
        <v>977</v>
      </c>
      <c r="L62" s="175"/>
      <c r="M62" s="175"/>
      <c r="N62" s="175">
        <f>'将来負担比率（分子）の構造'!M$45</f>
        <v>1028</v>
      </c>
      <c r="O62" s="175"/>
      <c r="P62" s="175"/>
    </row>
    <row r="63" spans="1:16" x14ac:dyDescent="0.2">
      <c r="A63" s="175" t="s">
        <v>34</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2">
      <c r="A64" s="175" t="s">
        <v>33</v>
      </c>
      <c r="B64" s="175">
        <f>'将来負担比率（分子）の構造'!I$43</f>
        <v>3901</v>
      </c>
      <c r="C64" s="175"/>
      <c r="D64" s="175"/>
      <c r="E64" s="175">
        <f>'将来負担比率（分子）の構造'!J$43</f>
        <v>3568</v>
      </c>
      <c r="F64" s="175"/>
      <c r="G64" s="175"/>
      <c r="H64" s="175">
        <f>'将来負担比率（分子）の構造'!K$43</f>
        <v>3101</v>
      </c>
      <c r="I64" s="175"/>
      <c r="J64" s="175"/>
      <c r="K64" s="175">
        <f>'将来負担比率（分子）の構造'!L$43</f>
        <v>2441</v>
      </c>
      <c r="L64" s="175"/>
      <c r="M64" s="175"/>
      <c r="N64" s="175">
        <f>'将来負担比率（分子）の構造'!M$43</f>
        <v>1986</v>
      </c>
      <c r="O64" s="175"/>
      <c r="P64" s="175"/>
    </row>
    <row r="65" spans="1:16" x14ac:dyDescent="0.2">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31</v>
      </c>
      <c r="B66" s="175">
        <f>'将来負担比率（分子）の構造'!I$41</f>
        <v>7428</v>
      </c>
      <c r="C66" s="175"/>
      <c r="D66" s="175"/>
      <c r="E66" s="175">
        <f>'将来負担比率（分子）の構造'!J$41</f>
        <v>7546</v>
      </c>
      <c r="F66" s="175"/>
      <c r="G66" s="175"/>
      <c r="H66" s="175">
        <f>'将来負担比率（分子）の構造'!K$41</f>
        <v>7462</v>
      </c>
      <c r="I66" s="175"/>
      <c r="J66" s="175"/>
      <c r="K66" s="175">
        <f>'将来負担比率（分子）の構造'!L$41</f>
        <v>7221</v>
      </c>
      <c r="L66" s="175"/>
      <c r="M66" s="175"/>
      <c r="N66" s="175">
        <f>'将来負担比率（分子）の構造'!M$41</f>
        <v>7298</v>
      </c>
      <c r="O66" s="175"/>
      <c r="P66" s="175"/>
    </row>
    <row r="67" spans="1:16" x14ac:dyDescent="0.2">
      <c r="A67" s="175" t="s">
        <v>71</v>
      </c>
      <c r="B67" s="175" t="e">
        <f>NA()</f>
        <v>#N/A</v>
      </c>
      <c r="C67" s="175">
        <f>IF(ISNUMBER('将来負担比率（分子）の構造'!I$53), IF('将来負担比率（分子）の構造'!I$53 &lt; 0, 0, '将来負担比率（分子）の構造'!I$53), NA())</f>
        <v>2181</v>
      </c>
      <c r="D67" s="175" t="e">
        <f>NA()</f>
        <v>#N/A</v>
      </c>
      <c r="E67" s="175" t="e">
        <f>NA()</f>
        <v>#N/A</v>
      </c>
      <c r="F67" s="175">
        <f>IF(ISNUMBER('将来負担比率（分子）の構造'!J$53), IF('将来負担比率（分子）の構造'!J$53 &lt; 0, 0, '将来負担比率（分子）の構造'!J$53), NA())</f>
        <v>1520</v>
      </c>
      <c r="G67" s="175" t="e">
        <f>NA()</f>
        <v>#N/A</v>
      </c>
      <c r="H67" s="175" t="e">
        <f>NA()</f>
        <v>#N/A</v>
      </c>
      <c r="I67" s="175">
        <f>IF(ISNUMBER('将来負担比率（分子）の構造'!K$53), IF('将来負担比率（分子）の構造'!K$53 &lt; 0, 0, '将来負担比率（分子）の構造'!K$53), NA())</f>
        <v>1666</v>
      </c>
      <c r="J67" s="175" t="e">
        <f>NA()</f>
        <v>#N/A</v>
      </c>
      <c r="K67" s="175" t="e">
        <f>NA()</f>
        <v>#N/A</v>
      </c>
      <c r="L67" s="175">
        <f>IF(ISNUMBER('将来負担比率（分子）の構造'!L$53), IF('将来負担比率（分子）の構造'!L$53 &lt; 0, 0, '将来負担比率（分子）の構造'!L$53), NA())</f>
        <v>817</v>
      </c>
      <c r="M67" s="175" t="e">
        <f>NA()</f>
        <v>#N/A</v>
      </c>
      <c r="N67" s="175" t="e">
        <f>NA()</f>
        <v>#N/A</v>
      </c>
      <c r="O67" s="175">
        <f>IF(ISNUMBER('将来負担比率（分子）の構造'!M$53), IF('将来負担比率（分子）の構造'!M$53 &lt; 0, 0, '将来負担比率（分子）の構造'!M$53), NA())</f>
        <v>718</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656</v>
      </c>
      <c r="C72" s="179">
        <f>基金残高に係る経年分析!G55</f>
        <v>1269</v>
      </c>
      <c r="D72" s="179">
        <f>基金残高に係る経年分析!H55</f>
        <v>1717</v>
      </c>
    </row>
    <row r="73" spans="1:16" x14ac:dyDescent="0.2">
      <c r="A73" s="178" t="s">
        <v>74</v>
      </c>
      <c r="B73" s="179" t="str">
        <f>基金残高に係る経年分析!F56</f>
        <v>-</v>
      </c>
      <c r="C73" s="179" t="str">
        <f>基金残高に係る経年分析!G56</f>
        <v>-</v>
      </c>
      <c r="D73" s="179" t="str">
        <f>基金残高に係る経年分析!H56</f>
        <v>-</v>
      </c>
    </row>
    <row r="74" spans="1:16" x14ac:dyDescent="0.2">
      <c r="A74" s="178" t="s">
        <v>75</v>
      </c>
      <c r="B74" s="179">
        <f>基金残高に係る経年分析!F57</f>
        <v>493</v>
      </c>
      <c r="C74" s="179">
        <f>基金残高に係る経年分析!G57</f>
        <v>431</v>
      </c>
      <c r="D74" s="179">
        <f>基金残高に係る経年分析!H57</f>
        <v>378</v>
      </c>
    </row>
  </sheetData>
  <sheetProtection algorithmName="SHA-512" hashValue="wrLnOncucaTTcnwVKyi034si69l6hrj2QTtvnch2UAAYfzDwar6IAacBjF/NrMmfZVltEGArONM1iS2oF0yBAg==" saltValue="xJl2k/Uy/m4dh3ZQgq0GB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藤尾　司</cp:lastModifiedBy>
  <cp:lastPrinted>2025-03-12T05:08:37Z</cp:lastPrinted>
  <dcterms:created xsi:type="dcterms:W3CDTF">2025-02-19T03:32:50Z</dcterms:created>
  <dcterms:modified xsi:type="dcterms:W3CDTF">2025-03-19T07:56:13Z</dcterms:modified>
  <cp:category/>
</cp:coreProperties>
</file>